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ad.uci.edu\uci\PB\Files\Budget\Karen Mizumoto\Documents\New Program Web Page AM\"/>
    </mc:Choice>
  </mc:AlternateContent>
  <xr:revisionPtr revIDLastSave="0" documentId="13_ncr:1_{781EC126-C9D0-452A-A270-97F9FC30BFB7}" xr6:coauthVersionLast="47" xr6:coauthVersionMax="47" xr10:uidLastSave="{00000000-0000-0000-0000-000000000000}"/>
  <bookViews>
    <workbookView xWindow="-25320" yWindow="-120" windowWidth="25440" windowHeight="15390" firstSheet="1" activeTab="1" xr2:uid="{00000000-000D-0000-FFFF-FFFF00000000}"/>
  </bookViews>
  <sheets>
    <sheet name="SSGPDP Bgt Template-New Pgrms" sheetId="1" r:id="rId1"/>
    <sheet name="Enrollment-New Programs" sheetId="3" r:id="rId2"/>
    <sheet name="IDC rate" sheetId="8" r:id="rId3"/>
    <sheet name="Planning Assumptions &amp; Inst" sheetId="7" r:id="rId4"/>
  </sheets>
  <externalReferences>
    <externalReference r:id="rId5"/>
    <externalReference r:id="rId6"/>
    <externalReference r:id="rId7"/>
  </externalReferences>
  <definedNames>
    <definedName name="_ftn1" localSheetId="3">'Planning Assumptions &amp; Inst'!$B$23</definedName>
    <definedName name="_ftnref1" localSheetId="3">'Planning Assumptions &amp; Inst'!$B$17</definedName>
    <definedName name="bttnDown_Click" localSheetId="3">'Planning Assumptions &amp; Inst'!bttnDown_Click</definedName>
    <definedName name="bttnDown_Click">[0]!bttnDown_Click</definedName>
    <definedName name="bttnReset_Click" localSheetId="3">'Planning Assumptions &amp; Inst'!bttnReset_Click</definedName>
    <definedName name="bttnReset_Click">[0]!bttnReset_Click</definedName>
    <definedName name="bttnUp_Click" localSheetId="3">'Planning Assumptions &amp; Inst'!bttnUp_Click</definedName>
    <definedName name="bttnUp_Click">[0]!bttnUp_Click</definedName>
    <definedName name="Campus">[1]StudentCharges!$J$2:$J$11</definedName>
    <definedName name="ctrDateAll_Click" localSheetId="3">'Planning Assumptions &amp; Inst'!ctrDateAll_Click</definedName>
    <definedName name="ctrDateAll_Click">[0]!ctrDateAll_Click</definedName>
    <definedName name="MdlDate.bttnBack_Click" localSheetId="3">'Planning Assumptions &amp; Inst'!MdlDate.bttnBack_Click</definedName>
    <definedName name="MdlDate.bttnBack_Click">[0]!MdlDate.bttnBack_Click</definedName>
    <definedName name="MdlDate.bttnCancel_Click" localSheetId="3">'Planning Assumptions &amp; Inst'!MdlDate.bttnCancel_Click</definedName>
    <definedName name="MdlDate.bttnCancel_Click">[0]!MdlDate.bttnCancel_Click</definedName>
    <definedName name="MdlDate.bttnFinish_Click" localSheetId="3">'Planning Assumptions &amp; Inst'!MdlDate.bttnFinish_Click</definedName>
    <definedName name="MdlDate.bttnFinish_Click">[0]!MdlDate.bttnFinish_Click</definedName>
    <definedName name="MdlDate.bttnHelp_Click" localSheetId="3">'Planning Assumptions &amp; Inst'!MdlDate.bttnHelp_Click</definedName>
    <definedName name="MdlDate.bttnHelp_Click">[0]!MdlDate.bttnHelp_Click</definedName>
    <definedName name="MdlDate.bttnNext_Click" localSheetId="3">'Planning Assumptions &amp; Inst'!MdlDate.bttnNext_Click</definedName>
    <definedName name="MdlDate.bttnNext_Click">[0]!MdlDate.bttnNext_Click</definedName>
    <definedName name="MdlDate.spnFromMonth_Change" localSheetId="3">'Planning Assumptions &amp; Inst'!MdlDate.spnFromMonth_Change</definedName>
    <definedName name="MdlDate.spnFromMonth_Change">[0]!MdlDate.spnFromMonth_Change</definedName>
    <definedName name="MdlDate.spnFromYear_Change" localSheetId="3">'Planning Assumptions &amp; Inst'!MdlDate.spnFromYear_Change</definedName>
    <definedName name="MdlDate.spnFromYear_Change">[0]!MdlDate.spnFromYear_Change</definedName>
    <definedName name="MdlDate.spnToMonth_Change" localSheetId="3">'Planning Assumptions &amp; Inst'!MdlDate.spnToMonth_Change</definedName>
    <definedName name="MdlDate.spnToMonth_Change">[0]!MdlDate.spnToMonth_Change</definedName>
    <definedName name="MdlDate.spnToYear_Change" localSheetId="3">'Planning Assumptions &amp; Inst'!MdlDate.spnToYear_Change</definedName>
    <definedName name="MdlDate.spnToYear_Change">[0]!MdlDate.spnToYear_Change</definedName>
    <definedName name="MdlDetail.bttnAccounts_Click" localSheetId="3">'Planning Assumptions &amp; Inst'!MdlDetail.bttnAccounts_Click</definedName>
    <definedName name="MdlDetail.bttnAccounts_Click">[0]!MdlDetail.bttnAccounts_Click</definedName>
    <definedName name="MdlDetail.bttnBack_Click" localSheetId="3">'Planning Assumptions &amp; Inst'!MdlDetail.bttnBack_Click</definedName>
    <definedName name="MdlDetail.bttnBack_Click">[0]!MdlDetail.bttnBack_Click</definedName>
    <definedName name="MdlDetail.bttnCancel_Click" localSheetId="3">'Planning Assumptions &amp; Inst'!MdlDetail.bttnCancel_Click</definedName>
    <definedName name="MdlDetail.bttnCancel_Click">[0]!MdlDetail.bttnCancel_Click</definedName>
    <definedName name="MdlDetail.bttnDOSgroup_Click" localSheetId="3">'Planning Assumptions &amp; Inst'!MdlDetail.bttnDOSgroup_Click</definedName>
    <definedName name="MdlDetail.bttnDOSgroup_Click">[0]!MdlDetail.bttnDOSgroup_Click</definedName>
    <definedName name="MdlDetail.bttnFinish_Click" localSheetId="3">'Planning Assumptions &amp; Inst'!MdlDetail.bttnFinish_Click</definedName>
    <definedName name="MdlDetail.bttnFinish_Click">[0]!MdlDetail.bttnFinish_Click</definedName>
    <definedName name="MdlDetail.bttnHelp_Click" localSheetId="3">'Planning Assumptions &amp; Inst'!MdlDetail.bttnHelp_Click</definedName>
    <definedName name="MdlDetail.bttnHelp_Click">[0]!MdlDetail.bttnHelp_Click</definedName>
    <definedName name="MdlDetail.bttnNext_Click" localSheetId="3">'Planning Assumptions &amp; Inst'!MdlDetail.bttnNext_Click</definedName>
    <definedName name="MdlDetail.bttnNext_Click">[0]!MdlDetail.bttnNext_Click</definedName>
    <definedName name="MdlDetail.bttnObjectGroup_Click" localSheetId="3">'Planning Assumptions &amp; Inst'!MdlDetail.bttnObjectGroup_Click</definedName>
    <definedName name="MdlDetail.bttnObjectGroup_Click">[0]!MdlDetail.bttnObjectGroup_Click</definedName>
    <definedName name="MdlFieldNames.bttnAdd_Click" localSheetId="3">'Planning Assumptions &amp; Inst'!MdlFieldNames.bttnAdd_Click</definedName>
    <definedName name="MdlFieldNames.bttnAdd_Click">[0]!MdlFieldNames.bttnAdd_Click</definedName>
    <definedName name="MdlFieldNames.bttnBack_Click" localSheetId="3">'Planning Assumptions &amp; Inst'!MdlFieldNames.bttnBack_Click</definedName>
    <definedName name="MdlFieldNames.bttnBack_Click">[0]!MdlFieldNames.bttnBack_Click</definedName>
    <definedName name="MdlFieldNames.bttnCancel_Click" localSheetId="3">'Planning Assumptions &amp; Inst'!MdlFieldNames.bttnCancel_Click</definedName>
    <definedName name="MdlFieldNames.bttnCancel_Click">[0]!MdlFieldNames.bttnCancel_Click</definedName>
    <definedName name="MdlFieldNames.bttnClear_Click" localSheetId="3">'Planning Assumptions &amp; Inst'!MdlFieldNames.bttnClear_Click</definedName>
    <definedName name="MdlFieldNames.bttnClear_Click">[0]!MdlFieldNames.bttnClear_Click</definedName>
    <definedName name="MdlFieldNames.bttnDown_Click" localSheetId="3">'Planning Assumptions &amp; Inst'!MdlFieldNames.bttnDown_Click</definedName>
    <definedName name="MdlFieldNames.bttnDown_Click">[0]!MdlFieldNames.bttnDown_Click</definedName>
    <definedName name="MdlFieldNames.bttnFinish_Click" localSheetId="3">'Planning Assumptions &amp; Inst'!MdlFieldNames.bttnFinish_Click</definedName>
    <definedName name="MdlFieldNames.bttnFinish_Click">[0]!MdlFieldNames.bttnFinish_Click</definedName>
    <definedName name="MdlFieldNames.bttnNext_Click" localSheetId="3">'Planning Assumptions &amp; Inst'!MdlFieldNames.bttnNext_Click</definedName>
    <definedName name="MdlFieldNames.bttnNext_Click">[0]!MdlFieldNames.bttnNext_Click</definedName>
    <definedName name="MdlFieldNames.bttnRemove_Click" localSheetId="3">'Planning Assumptions &amp; Inst'!MdlFieldNames.bttnRemove_Click</definedName>
    <definedName name="MdlFieldNames.bttnRemove_Click">[0]!MdlFieldNames.bttnRemove_Click</definedName>
    <definedName name="MdlFieldNames.bttnUp_Click" localSheetId="3">'Planning Assumptions &amp; Inst'!MdlFieldNames.bttnUp_Click</definedName>
    <definedName name="MdlFieldNames.bttnUp_Click">[0]!MdlFieldNames.bttnUp_Click</definedName>
    <definedName name="MdlFieldNames.spnSubtotal_Change" localSheetId="3">'Planning Assumptions &amp; Inst'!MdlFieldNames.spnSubtotal_Change</definedName>
    <definedName name="MdlFieldNames.spnSubtotal_Change">[0]!MdlFieldNames.spnSubtotal_Change</definedName>
    <definedName name="MdlFieldNames.StandardSelection_Click" localSheetId="3">'Planning Assumptions &amp; Inst'!MdlFieldNames.StandardSelection_Click</definedName>
    <definedName name="MdlFieldNames.StandardSelection_Click">[0]!MdlFieldNames.StandardSelection_Click</definedName>
    <definedName name="MdlGroup.bttnAdd_Click" localSheetId="3">'Planning Assumptions &amp; Inst'!MdlGroup.bttnAdd_Click</definedName>
    <definedName name="MdlGroup.bttnAdd_Click">[0]!MdlGroup.bttnAdd_Click</definedName>
    <definedName name="MdlGroup.bttnBack_Click" localSheetId="3">'Planning Assumptions &amp; Inst'!MdlGroup.bttnBack_Click</definedName>
    <definedName name="MdlGroup.bttnBack_Click">[0]!MdlGroup.bttnBack_Click</definedName>
    <definedName name="MdlGroup.bttnCancel_Click" localSheetId="3">'Planning Assumptions &amp; Inst'!MdlGroup.bttnCancel_Click</definedName>
    <definedName name="MdlGroup.bttnCancel_Click">[0]!MdlGroup.bttnCancel_Click</definedName>
    <definedName name="MdlGroup.bttnRemove_Click" localSheetId="3">'Planning Assumptions &amp; Inst'!MdlGroup.bttnRemove_Click</definedName>
    <definedName name="MdlGroup.bttnRemove_Click">[0]!MdlGroup.bttnRemove_Click</definedName>
    <definedName name="MdlGroup.MainGroup_Click" localSheetId="3">'Planning Assumptions &amp; Inst'!MdlGroup.MainGroup_Click</definedName>
    <definedName name="MdlGroup.MainGroup_Click">[0]!MdlGroup.MainGroup_Click</definedName>
    <definedName name="mdlOrder.bttnBack_Click" localSheetId="3">'Planning Assumptions &amp; Inst'!mdlOrder.bttnBack_Click</definedName>
    <definedName name="mdlOrder.bttnBack_Click">[0]!mdlOrder.bttnBack_Click</definedName>
    <definedName name="mdlOrder.bttnCancel_Click" localSheetId="3">'Planning Assumptions &amp; Inst'!mdlOrder.bttnCancel_Click</definedName>
    <definedName name="mdlOrder.bttnCancel_Click">[0]!mdlOrder.bttnCancel_Click</definedName>
    <definedName name="mdlOrder.bttnFinish_Click" localSheetId="3">'Planning Assumptions &amp; Inst'!mdlOrder.bttnFinish_Click</definedName>
    <definedName name="mdlOrder.bttnFinish_Click">[0]!mdlOrder.bttnFinish_Click</definedName>
    <definedName name="MdlOrder.bttnHelp_Click" localSheetId="3">'Planning Assumptions &amp; Inst'!MdlOrder.bttnHelp_Click</definedName>
    <definedName name="MdlOrder.bttnHelp_Click">[0]!MdlOrder.bttnHelp_Click</definedName>
    <definedName name="MdlOrder.bttnNext_Click" localSheetId="3">'Planning Assumptions &amp; Inst'!MdlOrder.bttnNext_Click</definedName>
    <definedName name="MdlOrder.bttnNext_Click">[0]!MdlOrder.bttnNext_Click</definedName>
    <definedName name="MdlOrganizationUnit.bttnBack_Click" localSheetId="3">'Planning Assumptions &amp; Inst'!MdlOrganizationUnit.bttnBack_Click</definedName>
    <definedName name="MdlOrganizationUnit.bttnBack_Click">[0]!MdlOrganizationUnit.bttnBack_Click</definedName>
    <definedName name="MdlOrganizationUnit.bttnCancel_Click" localSheetId="3">'Planning Assumptions &amp; Inst'!MdlOrganizationUnit.bttnCancel_Click</definedName>
    <definedName name="MdlOrganizationUnit.bttnCancel_Click">[0]!MdlOrganizationUnit.bttnCancel_Click</definedName>
    <definedName name="MdlOrganizationUnit.bttnFinish_Click" localSheetId="3">'Planning Assumptions &amp; Inst'!MdlOrganizationUnit.bttnFinish_Click</definedName>
    <definedName name="MdlOrganizationUnit.bttnFinish_Click">[0]!MdlOrganizationUnit.bttnFinish_Click</definedName>
    <definedName name="MdlOrganizationUnit.bttnNext_Click" localSheetId="3">'Planning Assumptions &amp; Inst'!MdlOrganizationUnit.bttnNext_Click</definedName>
    <definedName name="MdlOrganizationUnit.bttnNext_Click">[0]!MdlOrganizationUnit.bttnNext_Click</definedName>
    <definedName name="MdlPrsnlEmployee.bttnBack_Click" localSheetId="3">'Planning Assumptions &amp; Inst'!MdlPrsnlEmployee.bttnBack_Click</definedName>
    <definedName name="MdlPrsnlEmployee.bttnBack_Click">[0]!MdlPrsnlEmployee.bttnBack_Click</definedName>
    <definedName name="MdlPrsnlEmployee.bttnCancel_Click" localSheetId="3">'Planning Assumptions &amp; Inst'!MdlPrsnlEmployee.bttnCancel_Click</definedName>
    <definedName name="MdlPrsnlEmployee.bttnCancel_Click">[0]!MdlPrsnlEmployee.bttnCancel_Click</definedName>
    <definedName name="MdlPrsnlEmployee.bttnExecuteSearch_Click" localSheetId="3">'Planning Assumptions &amp; Inst'!MdlPrsnlEmployee.bttnExecuteSearch_Click</definedName>
    <definedName name="MdlPrsnlEmployee.bttnExecuteSearch_Click">[0]!MdlPrsnlEmployee.bttnExecuteSearch_Click</definedName>
    <definedName name="MdlPrsnlEmployee.bttnFinish_Click" localSheetId="3">'Planning Assumptions &amp; Inst'!MdlPrsnlEmployee.bttnFinish_Click</definedName>
    <definedName name="MdlPrsnlEmployee.bttnFinish_Click">[0]!MdlPrsnlEmployee.bttnFinish_Click</definedName>
    <definedName name="MdlPrsnlEmployee.bttnNext_Click" localSheetId="3">'Planning Assumptions &amp; Inst'!MdlPrsnlEmployee.bttnNext_Click</definedName>
    <definedName name="MdlPrsnlEmployee.bttnNext_Click">[0]!MdlPrsnlEmployee.bttnNext_Click</definedName>
    <definedName name="MdlPrsnlEmployee.EmployeeList_Click" localSheetId="3">'Planning Assumptions &amp; Inst'!MdlPrsnlEmployee.EmployeeList_Click</definedName>
    <definedName name="MdlPrsnlEmployee.EmployeeList_Click">[0]!MdlPrsnlEmployee.EmployeeList_Click</definedName>
    <definedName name="MdlPrsnlEmpOrg.bttnBack_Click" localSheetId="3">'Planning Assumptions &amp; Inst'!MdlPrsnlEmpOrg.bttnBack_Click</definedName>
    <definedName name="MdlPrsnlEmpOrg.bttnBack_Click">[0]!MdlPrsnlEmpOrg.bttnBack_Click</definedName>
    <definedName name="MdlPrsnlEmpOrg.bttnCancel_Click" localSheetId="3">'Planning Assumptions &amp; Inst'!MdlPrsnlEmpOrg.bttnCancel_Click</definedName>
    <definedName name="MdlPrsnlEmpOrg.bttnCancel_Click">[0]!MdlPrsnlEmpOrg.bttnCancel_Click</definedName>
    <definedName name="MdlPrsnlEmpOrg.bttnFinish_Click" localSheetId="3">'Planning Assumptions &amp; Inst'!MdlPrsnlEmpOrg.bttnFinish_Click</definedName>
    <definedName name="MdlPrsnlEmpOrg.bttnFinish_Click">[0]!MdlPrsnlEmpOrg.bttnFinish_Click</definedName>
    <definedName name="MdlPrsnlEmpOrg.bttnNext_Click" localSheetId="3">'Planning Assumptions &amp; Inst'!MdlPrsnlEmpOrg.bttnNext_Click</definedName>
    <definedName name="MdlPrsnlEmpOrg.bttnNext_Click">[0]!MdlPrsnlEmpOrg.bttnNext_Click</definedName>
    <definedName name="MdlRptCategory.bttnBack_Click" localSheetId="3">'Planning Assumptions &amp; Inst'!MdlRptCategory.bttnBack_Click</definedName>
    <definedName name="MdlRptCategory.bttnBack_Click">[0]!MdlRptCategory.bttnBack_Click</definedName>
    <definedName name="MdlRptCategory.bttnCancel_Click" localSheetId="3">'Planning Assumptions &amp; Inst'!MdlRptCategory.bttnCancel_Click</definedName>
    <definedName name="MdlRptCategory.bttnCancel_Click">[0]!MdlRptCategory.bttnCancel_Click</definedName>
    <definedName name="MdlRptCategory.bttnFinish_Click" localSheetId="3">'Planning Assumptions &amp; Inst'!MdlRptCategory.bttnFinish_Click</definedName>
    <definedName name="MdlRptCategory.bttnFinish_Click">[0]!MdlRptCategory.bttnFinish_Click</definedName>
    <definedName name="MdlRptCategory.bttnHelp_Click" localSheetId="3">'Planning Assumptions &amp; Inst'!MdlRptCategory.bttnHelp_Click</definedName>
    <definedName name="MdlRptCategory.bttnHelp_Click">[0]!MdlRptCategory.bttnHelp_Click</definedName>
    <definedName name="MdlRptCategory.bttnNext_Click" localSheetId="3">'Planning Assumptions &amp; Inst'!MdlRptCategory.bttnNext_Click</definedName>
    <definedName name="MdlRptCategory.bttnNext_Click">[0]!MdlRptCategory.bttnNext_Click</definedName>
    <definedName name="MdlRptChoice.bttnBack_Click" localSheetId="3">'Planning Assumptions &amp; Inst'!MdlRptChoice.bttnBack_Click</definedName>
    <definedName name="MdlRptChoice.bttnBack_Click">[0]!MdlRptChoice.bttnBack_Click</definedName>
    <definedName name="MdlRptChoice.bttnCancel_Click" localSheetId="3">'Planning Assumptions &amp; Inst'!MdlRptChoice.bttnCancel_Click</definedName>
    <definedName name="MdlRptChoice.bttnCancel_Click">[0]!MdlRptChoice.bttnCancel_Click</definedName>
    <definedName name="MdlRptChoice.bttnFinish_Click" localSheetId="3">'Planning Assumptions &amp; Inst'!MdlRptChoice.bttnFinish_Click</definedName>
    <definedName name="MdlRptChoice.bttnFinish_Click">[0]!MdlRptChoice.bttnFinish_Click</definedName>
    <definedName name="MdlRptChoice.bttnHelp_Click" localSheetId="3">'Planning Assumptions &amp; Inst'!MdlRptChoice.bttnHelp_Click</definedName>
    <definedName name="MdlRptChoice.bttnHelp_Click">[0]!MdlRptChoice.bttnHelp_Click</definedName>
    <definedName name="MdlRptChoice.bttnNext_Click" localSheetId="3">'Planning Assumptions &amp; Inst'!MdlRptChoice.bttnNext_Click</definedName>
    <definedName name="MdlRptChoice.bttnNext_Click">[0]!MdlRptChoice.bttnNext_Click</definedName>
    <definedName name="MdlSummary.bttnAccounts_Click" localSheetId="3">'Planning Assumptions &amp; Inst'!MdlSummary.bttnAccounts_Click</definedName>
    <definedName name="MdlSummary.bttnAccounts_Click">[0]!MdlSummary.bttnAccounts_Click</definedName>
    <definedName name="MdlSummary.bttnBack_Click" localSheetId="3">'Planning Assumptions &amp; Inst'!MdlSummary.bttnBack_Click</definedName>
    <definedName name="MdlSummary.bttnBack_Click">[0]!MdlSummary.bttnBack_Click</definedName>
    <definedName name="MdlSummary.bttnCancel_Click" localSheetId="3">'Planning Assumptions &amp; Inst'!MdlSummary.bttnCancel_Click</definedName>
    <definedName name="MdlSummary.bttnCancel_Click">[0]!MdlSummary.bttnCancel_Click</definedName>
    <definedName name="MdlSummary.bttnFinish_Click" localSheetId="3">'Planning Assumptions &amp; Inst'!MdlSummary.bttnFinish_Click</definedName>
    <definedName name="MdlSummary.bttnFinish_Click">[0]!MdlSummary.bttnFinish_Click</definedName>
    <definedName name="MdlSummary.bttnHelp_Click" localSheetId="3">'Planning Assumptions &amp; Inst'!MdlSummary.bttnHelp_Click</definedName>
    <definedName name="MdlSummary.bttnHelp_Click">[0]!MdlSummary.bttnHelp_Click</definedName>
    <definedName name="MdlSummary.bttnNext_Click" localSheetId="3">'Planning Assumptions &amp; Inst'!MdlSummary.bttnNext_Click</definedName>
    <definedName name="MdlSummary.bttnNext_Click">[0]!MdlSummary.bttnNext_Click</definedName>
    <definedName name="MdlSummaryType.bttnBack_Click" localSheetId="3">'Planning Assumptions &amp; Inst'!MdlSummaryType.bttnBack_Click</definedName>
    <definedName name="MdlSummaryType.bttnBack_Click">[0]!MdlSummaryType.bttnBack_Click</definedName>
    <definedName name="MdlSummaryType.bttnCancel_Click" localSheetId="3">'Planning Assumptions &amp; Inst'!MdlSummaryType.bttnCancel_Click</definedName>
    <definedName name="MdlSummaryType.bttnCancel_Click">[0]!MdlSummaryType.bttnCancel_Click</definedName>
    <definedName name="MdlSummaryType.bttnFinish_Click" localSheetId="3">'Planning Assumptions &amp; Inst'!MdlSummaryType.bttnFinish_Click</definedName>
    <definedName name="MdlSummaryType.bttnFinish_Click">[0]!MdlSummaryType.bttnFinish_Click</definedName>
    <definedName name="MdlSummaryType.bttnHelp_Click" localSheetId="3">'Planning Assumptions &amp; Inst'!MdlSummaryType.bttnHelp_Click</definedName>
    <definedName name="MdlSummaryType.bttnHelp_Click">[0]!MdlSummaryType.bttnHelp_Click</definedName>
    <definedName name="MdlSummaryType.bttnNext_Click" localSheetId="3">'Planning Assumptions &amp; Inst'!MdlSummaryType.bttnNext_Click</definedName>
    <definedName name="MdlSummaryType.bttnNext_Click">[0]!MdlSummaryType.bttnNext_Click</definedName>
    <definedName name="modAboutDlg.bttnCancel_Click" localSheetId="3">'Planning Assumptions &amp; Inst'!modAboutDlg.bttnCancel_Click</definedName>
    <definedName name="modAboutDlg.bttnCancel_Click">[0]!modAboutDlg.bttnCancel_Click</definedName>
    <definedName name="modAboutDlg.bttnNext_Click" localSheetId="3">'Planning Assumptions &amp; Inst'!modAboutDlg.bttnNext_Click</definedName>
    <definedName name="modAboutDlg.bttnNext_Click">[0]!modAboutDlg.bttnNext_Click</definedName>
    <definedName name="modDateDlg.tboxFromMonth_Change" localSheetId="3">'Planning Assumptions &amp; Inst'!modDateDlg.tboxFromMonth_Change</definedName>
    <definedName name="modDateDlg.tboxFromMonth_Change">[0]!modDateDlg.tboxFromMonth_Change</definedName>
    <definedName name="modDateDlg.tboxToMonth_Change" localSheetId="3">'Planning Assumptions &amp; Inst'!modDateDlg.tboxToMonth_Change</definedName>
    <definedName name="modDateDlg.tboxToMonth_Change">[0]!modDateDlg.tboxToMonth_Change</definedName>
    <definedName name="modDateDlg.tboxToYear_Change" localSheetId="3">'Planning Assumptions &amp; Inst'!modDateDlg.tboxToYear_Change</definedName>
    <definedName name="modDateDlg.tboxToYear_Change">[0]!modDateDlg.tboxToYear_Change</definedName>
    <definedName name="_xlnm.Print_Area" localSheetId="1">'Enrollment-New Programs'!$A$1:$L$51</definedName>
    <definedName name="_xlnm.Print_Area" localSheetId="0">'SSGPDP Bgt Template-New Pgrms'!$A$1:$N$165</definedName>
    <definedName name="_xlnm.Print_Titles" localSheetId="0">'SSGPDP Bgt Template-New Pgrms'!$41:$41</definedName>
    <definedName name="SaleAcct11x" localSheetId="3">#REF!</definedName>
    <definedName name="SaleAcct11x" localSheetId="0">#REF!</definedName>
    <definedName name="SaleAcct11x">#REF!</definedName>
    <definedName name="SaleAcct1XX" localSheetId="3">#REF!</definedName>
    <definedName name="SaleAcct1XX" localSheetId="0">#REF!</definedName>
    <definedName name="SaleAcct1XX">#REF!</definedName>
    <definedName name="SaleAcct2XX" localSheetId="3">#REF!</definedName>
    <definedName name="SaleAcct2XX" localSheetId="0">#REF!</definedName>
    <definedName name="SaleAcct2XX">#REF!</definedName>
    <definedName name="SalePriorYear" localSheetId="3">#REF!</definedName>
    <definedName name="SalePriorYear" localSheetId="0">#REF!</definedName>
    <definedName name="SalePriorYear">#REF!</definedName>
    <definedName name="SalesAcct11Bal" localSheetId="3">#REF!</definedName>
    <definedName name="SalesAcct11Bal" localSheetId="0">#REF!</definedName>
    <definedName name="SalesAcct11Bal">#REF!</definedName>
    <definedName name="SalesAcct11UnexpBal" localSheetId="3">#REF!</definedName>
    <definedName name="SalesAcct11UnexpBal" localSheetId="0">#REF!</definedName>
    <definedName name="SalesAcct11UnexpBal">#REF!</definedName>
    <definedName name="SalesAcct11xx" localSheetId="3">#REF!</definedName>
    <definedName name="SalesAcct11xx" localSheetId="0">#REF!</definedName>
    <definedName name="SalesAcct11xx">#REF!</definedName>
    <definedName name="SalesAcct2x" localSheetId="3">#REF!</definedName>
    <definedName name="SalesAcct2x" localSheetId="0">#REF!</definedName>
    <definedName name="SalesAcct2x">#REF!</definedName>
    <definedName name="SalesAcct2xx" localSheetId="3">#REF!</definedName>
    <definedName name="SalesAcct2xx" localSheetId="0">#REF!</definedName>
    <definedName name="SalesAcct2xx">#REF!</definedName>
    <definedName name="SalesBudgetPeriod" localSheetId="3">#REF!</definedName>
    <definedName name="SalesBudgetPeriod" localSheetId="0">#REF!</definedName>
    <definedName name="SalesBudgetPeriod">#REF!</definedName>
    <definedName name="SalesDept" localSheetId="3">#REF!</definedName>
    <definedName name="SalesDept" localSheetId="0">#REF!</definedName>
    <definedName name="SalesDept">#REF!</definedName>
    <definedName name="SalesFundName" localSheetId="3">#REF!</definedName>
    <definedName name="SalesFundName" localSheetId="0">#REF!</definedName>
    <definedName name="SalesFundName">#REF!</definedName>
    <definedName name="SalesFundProject" localSheetId="3">#REF!</definedName>
    <definedName name="SalesFundProject" localSheetId="0">#REF!</definedName>
    <definedName name="SalesFundProject">#REF!</definedName>
    <definedName name="SalesIPA" localSheetId="3">#REF!</definedName>
    <definedName name="SalesIPA" localSheetId="0">#REF!</definedName>
    <definedName name="SalesIPA">#REF!</definedName>
    <definedName name="SalesRemMonth" localSheetId="3">#REF!</definedName>
    <definedName name="SalesRemMonth" localSheetId="0">#REF!</definedName>
    <definedName name="SalesRemMonth">#REF!</definedName>
    <definedName name="SalesReportDate" localSheetId="3">#REF!</definedName>
    <definedName name="SalesReportDate" localSheetId="0">#REF!</definedName>
    <definedName name="SalesReportDate">#REF!</definedName>
    <definedName name="SalesReportPeriod" localSheetId="3">#REF!</definedName>
    <definedName name="SalesReportPeriod" localSheetId="0">#REF!</definedName>
    <definedName name="SalesReportPeriod">#REF!</definedName>
    <definedName name="SalesSub0" localSheetId="3">#REF!</definedName>
    <definedName name="SalesSub0" localSheetId="0">#REF!</definedName>
    <definedName name="SalesSub0">#REF!</definedName>
    <definedName name="SalesSub1" localSheetId="3">#REF!</definedName>
    <definedName name="SalesSub1" localSheetId="0">#REF!</definedName>
    <definedName name="SalesSub1">#REF!</definedName>
    <definedName name="SalesSub2" localSheetId="3">#REF!</definedName>
    <definedName name="SalesSub2" localSheetId="0">#REF!</definedName>
    <definedName name="SalesSub2">#REF!</definedName>
    <definedName name="SalesSub3" localSheetId="3">#REF!</definedName>
    <definedName name="SalesSub3" localSheetId="0">#REF!</definedName>
    <definedName name="SalesSub3">#REF!</definedName>
    <definedName name="SalesSub4" localSheetId="3">#REF!</definedName>
    <definedName name="SalesSub4" localSheetId="0">#REF!</definedName>
    <definedName name="SalesSub4">#REF!</definedName>
    <definedName name="SalesSub5" localSheetId="3">#REF!</definedName>
    <definedName name="SalesSub5" localSheetId="0">#REF!</definedName>
    <definedName name="SalesSub5">#REF!</definedName>
    <definedName name="SalesSub6" localSheetId="3">#REF!</definedName>
    <definedName name="SalesSub6" localSheetId="0">#REF!</definedName>
    <definedName name="SalesSub6">#REF!</definedName>
    <definedName name="SalesSub6Benefit" localSheetId="3">#REF!</definedName>
    <definedName name="SalesSub6Benefit" localSheetId="0">#REF!</definedName>
    <definedName name="SalesSub6Benefit">#REF!</definedName>
    <definedName name="SalesSub6Vacation" localSheetId="3">#REF!</definedName>
    <definedName name="SalesSub6Vacation" localSheetId="0">#REF!</definedName>
    <definedName name="SalesSub6Vacation">#REF!</definedName>
    <definedName name="SalesSub7" localSheetId="3">#REF!</definedName>
    <definedName name="SalesSub7" localSheetId="0">#REF!</definedName>
    <definedName name="SalesSub7">#REF!</definedName>
    <definedName name="SalesSub8" localSheetId="3">#REF!</definedName>
    <definedName name="SalesSub8" localSheetId="0">#REF!</definedName>
    <definedName name="SalesSub8">#REF!</definedName>
    <definedName name="SalesSub9" localSheetId="3">#REF!</definedName>
    <definedName name="SalesSub9" localSheetId="0">#REF!</definedName>
    <definedName name="SalesSub9">#REF!</definedName>
    <definedName name="SalesSub9Cost" localSheetId="3">#REF!</definedName>
    <definedName name="SalesSub9Cost" localSheetId="0">#REF!</definedName>
    <definedName name="SalesSub9Cost">#REF!</definedName>
    <definedName name="SalesSub9Income" localSheetId="3">#REF!</definedName>
    <definedName name="SalesSub9Income" localSheetId="0">#REF!</definedName>
    <definedName name="SalesSub9Income">#REF!</definedName>
    <definedName name="SalesYTD" localSheetId="3">#REF!</definedName>
    <definedName name="SalesYTD" localSheetId="0">#REF!</definedName>
    <definedName name="SalesYTD">#REF!</definedName>
    <definedName name="spnSubtotal_Change" localSheetId="3">'Planning Assumptions &amp; Inst'!spnSubtotal_Change</definedName>
    <definedName name="spnSubtotal_Change">[0]!spnSubtotal_Change</definedName>
    <definedName name="testtesttest">[1]!bttnDown_Click</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6" i="1" l="1"/>
  <c r="L150" i="1" l="1"/>
  <c r="K150" i="1"/>
  <c r="J150" i="1"/>
  <c r="I150" i="1"/>
  <c r="H150" i="1"/>
  <c r="G150" i="1"/>
  <c r="F150" i="1"/>
  <c r="L149" i="1"/>
  <c r="K149" i="1"/>
  <c r="J149" i="1"/>
  <c r="I149" i="1"/>
  <c r="H149" i="1"/>
  <c r="G149" i="1"/>
  <c r="F149" i="1"/>
  <c r="E150" i="1"/>
  <c r="E149" i="1"/>
  <c r="L148" i="1"/>
  <c r="K148" i="1"/>
  <c r="J148" i="1"/>
  <c r="I148" i="1"/>
  <c r="H148" i="1"/>
  <c r="G148" i="1"/>
  <c r="F148" i="1"/>
  <c r="F152" i="1" s="1"/>
  <c r="E148" i="1"/>
  <c r="E145" i="1"/>
  <c r="L146" i="1"/>
  <c r="K146" i="1"/>
  <c r="J146" i="1"/>
  <c r="I146" i="1"/>
  <c r="H146" i="1"/>
  <c r="G146" i="1"/>
  <c r="F146" i="1"/>
  <c r="E146" i="1"/>
  <c r="G147" i="1"/>
  <c r="F147" i="1"/>
  <c r="L147" i="1"/>
  <c r="K147" i="1"/>
  <c r="J147" i="1"/>
  <c r="I147" i="1"/>
  <c r="H147" i="1"/>
  <c r="E147" i="1"/>
  <c r="L145" i="1"/>
  <c r="K145" i="1"/>
  <c r="J145" i="1"/>
  <c r="I145" i="1"/>
  <c r="H145" i="1"/>
  <c r="G145" i="1"/>
  <c r="F145" i="1"/>
  <c r="R142" i="1"/>
  <c r="R137" i="1"/>
  <c r="R136" i="1"/>
  <c r="T142" i="1"/>
  <c r="T136" i="1"/>
  <c r="T137" i="1"/>
  <c r="B12" i="8"/>
  <c r="C12" i="8" s="1"/>
  <c r="D12" i="8" s="1"/>
  <c r="B11" i="8"/>
  <c r="C11" i="8" s="1"/>
  <c r="D11" i="8" s="1"/>
  <c r="B10" i="8"/>
  <c r="C10" i="8" s="1"/>
  <c r="D10" i="8" s="1"/>
  <c r="C9" i="8"/>
  <c r="D9" i="8" s="1"/>
  <c r="B9" i="8"/>
  <c r="C8" i="8"/>
  <c r="D8" i="8" s="1"/>
  <c r="B8" i="8"/>
  <c r="C7" i="8"/>
  <c r="D7" i="8" s="1"/>
  <c r="B7" i="8"/>
  <c r="B6" i="8"/>
  <c r="C6" i="8" s="1"/>
  <c r="D6" i="8" s="1"/>
  <c r="D5" i="8"/>
  <c r="C5" i="8"/>
  <c r="B5" i="8"/>
  <c r="B4" i="8"/>
  <c r="C4" i="8" s="1"/>
  <c r="D4" i="8" s="1"/>
  <c r="B3" i="8"/>
  <c r="C3" i="8" s="1"/>
  <c r="D3" i="8" s="1"/>
  <c r="F184" i="1"/>
  <c r="G184" i="1"/>
  <c r="E184" i="1"/>
  <c r="F190" i="1"/>
  <c r="G190" i="1"/>
  <c r="E190" i="1"/>
  <c r="F179" i="1"/>
  <c r="G179" i="1"/>
  <c r="E179" i="1"/>
  <c r="F186" i="1"/>
  <c r="G186" i="1"/>
  <c r="E186" i="1"/>
  <c r="E191" i="1" l="1"/>
  <c r="F191" i="1"/>
  <c r="G191" i="1"/>
  <c r="E189" i="1"/>
  <c r="G189" i="1"/>
  <c r="F189" i="1"/>
  <c r="G192" i="1" l="1"/>
  <c r="G194" i="1" s="1"/>
  <c r="G202" i="1"/>
  <c r="G203" i="1" s="1"/>
  <c r="G204" i="1" s="1"/>
  <c r="F202" i="1"/>
  <c r="F203" i="1" s="1"/>
  <c r="F204" i="1" s="1"/>
  <c r="E192" i="1"/>
  <c r="E194" i="1" s="1"/>
  <c r="E195" i="1" s="1"/>
  <c r="E196" i="1" s="1"/>
  <c r="E202" i="1"/>
  <c r="E203" i="1" s="1"/>
  <c r="E204" i="1" s="1"/>
  <c r="F192" i="1"/>
  <c r="F194" i="1" s="1"/>
  <c r="F195" i="1" l="1"/>
  <c r="F196" i="1" s="1"/>
  <c r="G195" i="1"/>
  <c r="G196" i="1" s="1"/>
  <c r="L14" i="3" l="1"/>
  <c r="K14" i="3"/>
  <c r="J14" i="3"/>
  <c r="I14" i="3"/>
  <c r="H14" i="3"/>
  <c r="G14" i="3"/>
  <c r="F14" i="3"/>
  <c r="E14" i="3"/>
  <c r="C42" i="3"/>
  <c r="C43" i="3"/>
  <c r="C44" i="3"/>
  <c r="C45" i="3"/>
  <c r="C46" i="3"/>
  <c r="C47" i="3"/>
  <c r="C41" i="3"/>
  <c r="C33" i="3"/>
  <c r="C34" i="3"/>
  <c r="C35" i="3"/>
  <c r="C36" i="3"/>
  <c r="C37" i="3"/>
  <c r="C38" i="3"/>
  <c r="C32" i="3"/>
  <c r="C17" i="3"/>
  <c r="S142" i="1" l="1"/>
  <c r="X142" i="1"/>
  <c r="F167" i="1" l="1"/>
  <c r="H167" i="1"/>
  <c r="I167" i="1" s="1"/>
  <c r="J167" i="1" s="1"/>
  <c r="K167" i="1" s="1"/>
  <c r="L167" i="1" s="1"/>
  <c r="M167" i="1" s="1"/>
  <c r="L127" i="1" l="1"/>
  <c r="K127" i="1"/>
  <c r="J127" i="1"/>
  <c r="I127" i="1"/>
  <c r="H127" i="1"/>
  <c r="G127" i="1"/>
  <c r="F127" i="1"/>
  <c r="L125" i="1"/>
  <c r="K125" i="1"/>
  <c r="J125" i="1"/>
  <c r="I125" i="1"/>
  <c r="H125" i="1"/>
  <c r="G125" i="1"/>
  <c r="F125" i="1"/>
  <c r="L95" i="1"/>
  <c r="K95" i="1"/>
  <c r="J95" i="1"/>
  <c r="I95" i="1"/>
  <c r="H95" i="1"/>
  <c r="G95" i="1"/>
  <c r="F95" i="1"/>
  <c r="E43" i="3" l="1"/>
  <c r="F43" i="3"/>
  <c r="G43" i="3"/>
  <c r="H43" i="3"/>
  <c r="I43" i="3"/>
  <c r="J43" i="3"/>
  <c r="K43" i="3"/>
  <c r="L43" i="3"/>
  <c r="E44" i="3"/>
  <c r="F44" i="3"/>
  <c r="G44" i="3"/>
  <c r="H44" i="3"/>
  <c r="I44" i="3"/>
  <c r="J44" i="3"/>
  <c r="K44" i="3"/>
  <c r="L44" i="3"/>
  <c r="E45" i="3"/>
  <c r="F45" i="3"/>
  <c r="G45" i="3"/>
  <c r="H45" i="3"/>
  <c r="I45" i="3"/>
  <c r="J45" i="3"/>
  <c r="K45" i="3"/>
  <c r="L45" i="3"/>
  <c r="E46" i="3"/>
  <c r="F46" i="3"/>
  <c r="G46" i="3"/>
  <c r="H46" i="3"/>
  <c r="I46" i="3"/>
  <c r="J46" i="3"/>
  <c r="K46" i="3"/>
  <c r="L46" i="3"/>
  <c r="Q143" i="1" l="1"/>
  <c r="M37" i="1"/>
  <c r="M39" i="1" s="1"/>
  <c r="G41" i="3"/>
  <c r="G18" i="3"/>
  <c r="H18" i="3"/>
  <c r="I18" i="3"/>
  <c r="J18" i="3"/>
  <c r="K18" i="3"/>
  <c r="L18" i="3"/>
  <c r="G28" i="3"/>
  <c r="G29" i="3" s="1"/>
  <c r="H28" i="3"/>
  <c r="I28" i="3"/>
  <c r="I29" i="3" s="1"/>
  <c r="J28" i="3"/>
  <c r="K28" i="3"/>
  <c r="L28" i="3"/>
  <c r="H41" i="3"/>
  <c r="I41" i="3"/>
  <c r="J41" i="3"/>
  <c r="J48" i="3" s="1"/>
  <c r="J37" i="1" s="1"/>
  <c r="K41" i="3"/>
  <c r="L41" i="3"/>
  <c r="G42" i="3"/>
  <c r="H42" i="3"/>
  <c r="H48" i="3" s="1"/>
  <c r="H37" i="1" s="1"/>
  <c r="I42" i="3"/>
  <c r="J42" i="3"/>
  <c r="K42" i="3"/>
  <c r="L42" i="3"/>
  <c r="G47" i="3"/>
  <c r="H47" i="3"/>
  <c r="I47" i="3"/>
  <c r="J47" i="3"/>
  <c r="K47" i="3"/>
  <c r="L47" i="3"/>
  <c r="F47" i="3"/>
  <c r="E47" i="3"/>
  <c r="F42" i="3"/>
  <c r="E42" i="3"/>
  <c r="F41" i="3"/>
  <c r="E41" i="3"/>
  <c r="F28" i="3"/>
  <c r="E28" i="3"/>
  <c r="F18" i="3"/>
  <c r="E18" i="3"/>
  <c r="B18" i="3"/>
  <c r="B21" i="3" s="1"/>
  <c r="B22" i="3" s="1"/>
  <c r="B23" i="3" s="1"/>
  <c r="B24" i="3" s="1"/>
  <c r="B25" i="3" s="1"/>
  <c r="B26" i="3" s="1"/>
  <c r="B27" i="3" s="1"/>
  <c r="B28" i="3" s="1"/>
  <c r="B29" i="3" s="1"/>
  <c r="B32" i="3" s="1"/>
  <c r="B33" i="3" s="1"/>
  <c r="C4" i="3"/>
  <c r="L48" i="3"/>
  <c r="L37" i="1" s="1"/>
  <c r="K103" i="1"/>
  <c r="L103" i="1"/>
  <c r="K115" i="1"/>
  <c r="L115" i="1"/>
  <c r="K92" i="1"/>
  <c r="L92" i="1"/>
  <c r="K83" i="1"/>
  <c r="L83" i="1"/>
  <c r="K73" i="1"/>
  <c r="L73" i="1"/>
  <c r="K63" i="1"/>
  <c r="L63" i="1"/>
  <c r="K58" i="1"/>
  <c r="L58" i="1"/>
  <c r="K50" i="1"/>
  <c r="L50" i="1"/>
  <c r="K22" i="1"/>
  <c r="L22" i="1"/>
  <c r="M41" i="1"/>
  <c r="L41" i="1"/>
  <c r="K41" i="1"/>
  <c r="J41" i="1"/>
  <c r="I41" i="1"/>
  <c r="H41" i="1"/>
  <c r="G41" i="1"/>
  <c r="F41" i="1"/>
  <c r="E41" i="1"/>
  <c r="F36" i="1"/>
  <c r="G36" i="1"/>
  <c r="H36" i="1"/>
  <c r="I36" i="1"/>
  <c r="J36" i="1"/>
  <c r="K36" i="1"/>
  <c r="L36" i="1"/>
  <c r="M36" i="1"/>
  <c r="F22" i="1"/>
  <c r="G22" i="1"/>
  <c r="H22" i="1"/>
  <c r="I22" i="1"/>
  <c r="J22" i="1"/>
  <c r="M22" i="1"/>
  <c r="E22" i="1"/>
  <c r="M122" i="1"/>
  <c r="I83" i="1"/>
  <c r="M50" i="1"/>
  <c r="J50" i="1"/>
  <c r="I50" i="1"/>
  <c r="H50" i="1"/>
  <c r="G50" i="1"/>
  <c r="F50" i="1"/>
  <c r="E50" i="1"/>
  <c r="M58" i="1"/>
  <c r="J58" i="1"/>
  <c r="I58" i="1"/>
  <c r="H58" i="1"/>
  <c r="G58" i="1"/>
  <c r="F58" i="1"/>
  <c r="E58" i="1"/>
  <c r="M73" i="1"/>
  <c r="J73" i="1"/>
  <c r="I73" i="1"/>
  <c r="H73" i="1"/>
  <c r="G73" i="1"/>
  <c r="F73" i="1"/>
  <c r="E73" i="1"/>
  <c r="M83" i="1"/>
  <c r="J83" i="1"/>
  <c r="H83" i="1"/>
  <c r="G83" i="1"/>
  <c r="F83" i="1"/>
  <c r="E83" i="1"/>
  <c r="M92" i="1"/>
  <c r="J92" i="1"/>
  <c r="I92" i="1"/>
  <c r="H92" i="1"/>
  <c r="G92" i="1"/>
  <c r="F92" i="1"/>
  <c r="E92" i="1"/>
  <c r="M115" i="1"/>
  <c r="J115" i="1"/>
  <c r="I115" i="1"/>
  <c r="H115" i="1"/>
  <c r="G115" i="1"/>
  <c r="F115" i="1"/>
  <c r="E115" i="1"/>
  <c r="M103" i="1"/>
  <c r="J103" i="1"/>
  <c r="I103" i="1"/>
  <c r="H103" i="1"/>
  <c r="G103" i="1"/>
  <c r="F103" i="1"/>
  <c r="E103" i="1"/>
  <c r="F164" i="1"/>
  <c r="G164" i="1" s="1"/>
  <c r="H164" i="1" s="1"/>
  <c r="I164" i="1" s="1"/>
  <c r="J164" i="1" s="1"/>
  <c r="H63" i="1"/>
  <c r="I63" i="1"/>
  <c r="I64" i="1" s="1"/>
  <c r="J63" i="1"/>
  <c r="M63" i="1"/>
  <c r="E63" i="1"/>
  <c r="G63" i="1"/>
  <c r="F63" i="1"/>
  <c r="F48" i="3" l="1"/>
  <c r="F37" i="1" s="1"/>
  <c r="F29" i="3"/>
  <c r="F117" i="1"/>
  <c r="F118" i="1"/>
  <c r="J64" i="1"/>
  <c r="G93" i="1"/>
  <c r="J74" i="1"/>
  <c r="I116" i="1"/>
  <c r="J93" i="1"/>
  <c r="G59" i="1"/>
  <c r="K104" i="1"/>
  <c r="F74" i="1"/>
  <c r="J116" i="1"/>
  <c r="H74" i="1"/>
  <c r="I59" i="1"/>
  <c r="J51" i="1"/>
  <c r="K59" i="1"/>
  <c r="K93" i="1"/>
  <c r="G64" i="1"/>
  <c r="L64" i="1"/>
  <c r="L116" i="1"/>
  <c r="H51" i="1"/>
  <c r="H84" i="1"/>
  <c r="F84" i="1"/>
  <c r="F116" i="1"/>
  <c r="H104" i="1"/>
  <c r="I104" i="1"/>
  <c r="J29" i="3"/>
  <c r="J117" i="1"/>
  <c r="J118" i="1"/>
  <c r="G104" i="1"/>
  <c r="H116" i="1"/>
  <c r="I93" i="1"/>
  <c r="F51" i="1"/>
  <c r="K64" i="1"/>
  <c r="K116" i="1"/>
  <c r="F59" i="1"/>
  <c r="G51" i="1"/>
  <c r="L74" i="1"/>
  <c r="L104" i="1"/>
  <c r="I117" i="1"/>
  <c r="I118" i="1"/>
  <c r="I84" i="1"/>
  <c r="K29" i="3"/>
  <c r="K118" i="1"/>
  <c r="K117" i="1"/>
  <c r="H93" i="1"/>
  <c r="H64" i="1"/>
  <c r="J104" i="1"/>
  <c r="G74" i="1"/>
  <c r="H59" i="1"/>
  <c r="I51" i="1"/>
  <c r="L51" i="1"/>
  <c r="L84" i="1"/>
  <c r="E29" i="3"/>
  <c r="E118" i="1"/>
  <c r="E117" i="1"/>
  <c r="I48" i="3"/>
  <c r="I37" i="1" s="1"/>
  <c r="J40" i="1" s="1"/>
  <c r="G48" i="3"/>
  <c r="G37" i="1" s="1"/>
  <c r="H40" i="1" s="1"/>
  <c r="F104" i="1"/>
  <c r="J84" i="1"/>
  <c r="K51" i="1"/>
  <c r="K84" i="1"/>
  <c r="G118" i="1"/>
  <c r="G117" i="1"/>
  <c r="G116" i="1"/>
  <c r="K74" i="1"/>
  <c r="H29" i="3"/>
  <c r="H118" i="1"/>
  <c r="H117" i="1"/>
  <c r="F64" i="1"/>
  <c r="F93" i="1"/>
  <c r="G84" i="1"/>
  <c r="I74" i="1"/>
  <c r="J59" i="1"/>
  <c r="L59" i="1"/>
  <c r="L93" i="1"/>
  <c r="K48" i="3"/>
  <c r="K37" i="1" s="1"/>
  <c r="K39" i="1" s="1"/>
  <c r="L29" i="3"/>
  <c r="L118" i="1"/>
  <c r="L117" i="1"/>
  <c r="J39" i="1"/>
  <c r="F39" i="1"/>
  <c r="H39" i="1"/>
  <c r="L39" i="1"/>
  <c r="B34" i="3"/>
  <c r="B35" i="3" s="1"/>
  <c r="B36" i="3" s="1"/>
  <c r="B37" i="3" s="1"/>
  <c r="B38" i="3" s="1"/>
  <c r="B41" i="3" s="1"/>
  <c r="B42" i="3" s="1"/>
  <c r="H105" i="1"/>
  <c r="J105" i="1"/>
  <c r="E48" i="3"/>
  <c r="E37" i="1" s="1"/>
  <c r="E39" i="1" s="1"/>
  <c r="L105" i="1"/>
  <c r="G105" i="1"/>
  <c r="M105" i="1"/>
  <c r="M145" i="1" s="1"/>
  <c r="E105" i="1"/>
  <c r="I105" i="1"/>
  <c r="F105" i="1"/>
  <c r="M129" i="1"/>
  <c r="K105" i="1"/>
  <c r="M164" i="1"/>
  <c r="K164" i="1"/>
  <c r="L164" i="1" s="1"/>
  <c r="G122" i="1" l="1"/>
  <c r="G129" i="1" s="1"/>
  <c r="F122" i="1"/>
  <c r="F129" i="1" s="1"/>
  <c r="F131" i="1" s="1"/>
  <c r="L40" i="1"/>
  <c r="L122" i="1"/>
  <c r="E154" i="1"/>
  <c r="L106" i="1"/>
  <c r="I40" i="1"/>
  <c r="G40" i="1"/>
  <c r="G39" i="1"/>
  <c r="K106" i="1"/>
  <c r="J106" i="1"/>
  <c r="K40" i="1"/>
  <c r="G106" i="1"/>
  <c r="I39" i="1"/>
  <c r="F106" i="1"/>
  <c r="M131" i="1"/>
  <c r="H106" i="1"/>
  <c r="I106" i="1"/>
  <c r="F40" i="1"/>
  <c r="L129" i="1"/>
  <c r="L131" i="1" s="1"/>
  <c r="I122" i="1"/>
  <c r="K122" i="1"/>
  <c r="J122" i="1"/>
  <c r="H122" i="1"/>
  <c r="E122" i="1"/>
  <c r="E129" i="1" s="1"/>
  <c r="B43" i="3"/>
  <c r="B44" i="3" s="1"/>
  <c r="B45" i="3" s="1"/>
  <c r="B46" i="3" s="1"/>
  <c r="B47" i="3" s="1"/>
  <c r="B48" i="3" s="1"/>
  <c r="M148" i="1"/>
  <c r="M152" i="1" s="1"/>
  <c r="M153" i="1" s="1"/>
  <c r="L123" i="1" l="1"/>
  <c r="G123" i="1"/>
  <c r="F154" i="1"/>
  <c r="F163" i="1" s="1"/>
  <c r="G154" i="1"/>
  <c r="L152" i="1"/>
  <c r="L153" i="1" s="1"/>
  <c r="G130" i="1"/>
  <c r="G152" i="1"/>
  <c r="G131" i="1"/>
  <c r="J129" i="1"/>
  <c r="J131" i="1" s="1"/>
  <c r="J123" i="1"/>
  <c r="K129" i="1"/>
  <c r="K131" i="1" s="1"/>
  <c r="L132" i="1" s="1"/>
  <c r="K123" i="1"/>
  <c r="I129" i="1"/>
  <c r="I131" i="1" s="1"/>
  <c r="I123" i="1"/>
  <c r="H129" i="1"/>
  <c r="H131" i="1" s="1"/>
  <c r="H123" i="1"/>
  <c r="F123" i="1"/>
  <c r="G153" i="1" l="1"/>
  <c r="G205" i="1" s="1"/>
  <c r="G206" i="1" s="1"/>
  <c r="G199" i="1"/>
  <c r="F153" i="1"/>
  <c r="F205" i="1" s="1"/>
  <c r="F206" i="1" s="1"/>
  <c r="F199" i="1"/>
  <c r="G132" i="1"/>
  <c r="G163" i="1"/>
  <c r="J130" i="1"/>
  <c r="J152" i="1"/>
  <c r="J153" i="1" s="1"/>
  <c r="H132" i="1"/>
  <c r="H130" i="1"/>
  <c r="H152" i="1"/>
  <c r="H153" i="1" s="1"/>
  <c r="I130" i="1"/>
  <c r="I152" i="1"/>
  <c r="I153" i="1" s="1"/>
  <c r="K132" i="1"/>
  <c r="K152" i="1"/>
  <c r="K153" i="1" s="1"/>
  <c r="K130" i="1"/>
  <c r="L130" i="1"/>
  <c r="E131" i="1"/>
  <c r="F130" i="1"/>
  <c r="F132" i="1" l="1"/>
  <c r="E163" i="1"/>
  <c r="I132" i="1"/>
  <c r="J132" i="1"/>
  <c r="E152" i="1"/>
  <c r="E153" i="1" l="1"/>
  <c r="E205" i="1" s="1"/>
  <c r="E206" i="1" s="1"/>
  <c r="E199" i="1"/>
</calcChain>
</file>

<file path=xl/sharedStrings.xml><?xml version="1.0" encoding="utf-8"?>
<sst xmlns="http://schemas.openxmlformats.org/spreadsheetml/2006/main" count="287" uniqueCount="230">
  <si>
    <t>NOTES</t>
  </si>
  <si>
    <t>Cohort 1</t>
    <phoneticPr fontId="0" type="noConversion"/>
  </si>
  <si>
    <t>Cohort 2</t>
    <phoneticPr fontId="0" type="noConversion"/>
  </si>
  <si>
    <t xml:space="preserve"> </t>
  </si>
  <si>
    <t>Cohort 3</t>
    <phoneticPr fontId="0" type="noConversion"/>
  </si>
  <si>
    <t># Self-supported Students</t>
  </si>
  <si>
    <t>Course Plan</t>
  </si>
  <si>
    <t># of courses</t>
  </si>
  <si>
    <t>Avg enrollment/course</t>
  </si>
  <si>
    <t>Faculty instructional cost per course</t>
  </si>
  <si>
    <t>FACULTY SALARIES</t>
  </si>
  <si>
    <t>STAFF SALARIES</t>
  </si>
  <si>
    <t>BENEFITS</t>
  </si>
  <si>
    <t>GENERAL ASSISTANCE</t>
  </si>
  <si>
    <t>S&amp;E</t>
  </si>
  <si>
    <t>OTHER</t>
  </si>
  <si>
    <t>CAMPUS ASSESSMENT</t>
  </si>
  <si>
    <t>Annual Projected Balance</t>
  </si>
  <si>
    <t>SCHOOL/DEPARTMENT/PROPOSED PROGRAM:</t>
  </si>
  <si>
    <t>1.</t>
  </si>
  <si>
    <t>2.</t>
  </si>
  <si>
    <t>3.</t>
  </si>
  <si>
    <t>4.</t>
  </si>
  <si>
    <t>5.</t>
  </si>
  <si>
    <t>6.</t>
  </si>
  <si>
    <t xml:space="preserve">ASSUMPTIONS (list): </t>
  </si>
  <si>
    <t># OF  STUDENTS AND PROPOSED FEE LEVEL:</t>
  </si>
  <si>
    <t>Full Time Tuition for the program</t>
  </si>
  <si>
    <t>Cost of Instruction (Line faculty; lecturers, etc.)</t>
  </si>
  <si>
    <t>Faculty Benefits</t>
  </si>
  <si>
    <t>Staff Benefits</t>
  </si>
  <si>
    <t>General Assistance</t>
  </si>
  <si>
    <t>Supplies and Expense</t>
  </si>
  <si>
    <t>Other (list)</t>
  </si>
  <si>
    <t>Entering Year:</t>
  </si>
  <si>
    <t>EQUIPMENT</t>
  </si>
  <si>
    <t>Line item examples: Teaching Assistants Stipends/Wages, Readers Stipends/Wages, TA/Reader benefits, TA/Reader Fee/Tuition remission, etc.</t>
  </si>
  <si>
    <t>Cost of Instruction #1</t>
  </si>
  <si>
    <t>Cost of Instruction #2</t>
  </si>
  <si>
    <t>Cost of Instruction #3</t>
  </si>
  <si>
    <t>Cost of Instruction #4</t>
  </si>
  <si>
    <t>Indirect to School</t>
  </si>
  <si>
    <t>Travel</t>
  </si>
  <si>
    <t>FINANCIAL AID</t>
  </si>
  <si>
    <t>TRAVEL</t>
  </si>
  <si>
    <t>Campus Loan Balance</t>
  </si>
  <si>
    <t>Annual Loan Repayment (max 5 years)</t>
  </si>
  <si>
    <t>PROGRAM REVENUE</t>
  </si>
  <si>
    <t>REVENUE</t>
  </si>
  <si>
    <t>Staff Postion #1; X.X FTE</t>
  </si>
  <si>
    <t>Staff Postion #2; X.X FTE</t>
  </si>
  <si>
    <t>Staff Postion #3; X.X FTE</t>
  </si>
  <si>
    <t>Staff Postion #4; X.X FTE</t>
  </si>
  <si>
    <t>Annual Fee Level</t>
  </si>
  <si>
    <t>Student Headcount Enrollment (not FTE)</t>
  </si>
  <si>
    <t>OPERATING BUDGET PLAN</t>
  </si>
  <si>
    <t>Line item examples:  supplies, materials, space lease, course supplies, transportation, mail, telephone, misc.</t>
  </si>
  <si>
    <t>Graduate Division</t>
  </si>
  <si>
    <t>Registrar's Office</t>
  </si>
  <si>
    <t>Campus Unit Recharges/Fees</t>
  </si>
  <si>
    <t>ENROLLMENT/FEE/COURSE PLAN</t>
  </si>
  <si>
    <t>Cohort 4</t>
  </si>
  <si>
    <t>Cohort 5</t>
  </si>
  <si>
    <t xml:space="preserve">   Program Fee Revenue</t>
  </si>
  <si>
    <t>Other Revenue(list):</t>
  </si>
  <si>
    <t>CATEGORY</t>
  </si>
  <si>
    <t>Cohort 6</t>
  </si>
  <si>
    <t>Cohort 7</t>
  </si>
  <si>
    <t>(add additional lines as necessary)</t>
  </si>
  <si>
    <t>Staff Salaries (by title and FTE)</t>
  </si>
  <si>
    <t># OF YEARS  AND TERMS/QUARTERS TO DEGREE:</t>
  </si>
  <si>
    <t>(add lines as necessary)</t>
  </si>
  <si>
    <t>Line item ex:  need-based aid, merit scholarships, fellowships, etc.</t>
  </si>
  <si>
    <t>Line item ex:  instructional equipment, software, computers, other</t>
  </si>
  <si>
    <t>Line item examples: line faculty summer salary, course release, research/ travel, lecturers, overload, etc.</t>
  </si>
  <si>
    <t>Faculty &amp; Staff Ben. (use Sponsored Proj. Comp. Ben. Rates)</t>
  </si>
  <si>
    <t>Fin. Aid/Student Support (for SSDP-enrolled students only)</t>
  </si>
  <si>
    <t>List/describe item #1</t>
  </si>
  <si>
    <t>List/describe item #2</t>
  </si>
  <si>
    <t>List/describe item #3</t>
  </si>
  <si>
    <t>List/describe item #4</t>
  </si>
  <si>
    <t>(Multi-Year Budget Plan)</t>
  </si>
  <si>
    <t>2025-26 Projected (if needed)</t>
  </si>
  <si>
    <t>OIT/Canvas</t>
  </si>
  <si>
    <t>Line item examples:  course development/revision; faculty governance; marketing; room rental; market research seed funding payback, recruiting, etc.</t>
  </si>
  <si>
    <t>Division of Continuing Education (UNEX)</t>
  </si>
  <si>
    <t>INDIRECT COSTS (SCHOOL/DEPT &amp; CAMPUS IDC)</t>
  </si>
  <si>
    <t>Indirect to Campus</t>
  </si>
  <si>
    <t>Total Costs</t>
  </si>
  <si>
    <t>Enrollment - Part 2</t>
  </si>
  <si>
    <t>Campus:</t>
  </si>
  <si>
    <t>Program:</t>
  </si>
  <si>
    <t>YEAR-AVERAGE ENROLLMENTS</t>
  </si>
  <si>
    <t>Self-supporting FTE Enrollments*</t>
  </si>
  <si>
    <t>Total Program Enrollment</t>
  </si>
  <si>
    <t>Year-Average Headcount Students - This Program</t>
  </si>
  <si>
    <t>Total</t>
  </si>
  <si>
    <t>Conversion Ratio</t>
  </si>
  <si>
    <t>based on FTE/heads</t>
  </si>
  <si>
    <t>Fees by Class - This Program</t>
  </si>
  <si>
    <t>Estimated Fee Revenue</t>
  </si>
  <si>
    <t>Total Fee Revenue</t>
  </si>
  <si>
    <t>*36 graduate units per year (24 at UCB) = 1 FTE student.</t>
  </si>
  <si>
    <t>Based on Corporate Student System data.</t>
  </si>
  <si>
    <t>EXISITING SGPDP PROGRAMS ENROLLING STUDENTS</t>
  </si>
  <si>
    <t>CAMPUS UNIT RECHGS</t>
  </si>
  <si>
    <t>DEPT/SCHOOLWIDE EQUIP.</t>
  </si>
  <si>
    <t>Dept/Schoolwide Equip.</t>
  </si>
  <si>
    <t>Program-Specific Equipment</t>
  </si>
  <si>
    <t>Other (i.e., lodging, meals &amp; parking for residentials</t>
  </si>
  <si>
    <t>INDIRECT to SCHOOL/DEPT</t>
  </si>
  <si>
    <r>
      <t>TOT. PROGRAM DIRECT COSTS</t>
    </r>
    <r>
      <rPr>
        <b/>
        <i/>
        <sz val="11"/>
        <color rgb="FFFF0000"/>
        <rFont val="Arial"/>
        <family val="2"/>
      </rPr>
      <t xml:space="preserve"> NOT SUBJEC</t>
    </r>
    <r>
      <rPr>
        <b/>
        <sz val="11"/>
        <color rgb="FFFF0000"/>
        <rFont val="Arial"/>
        <family val="2"/>
      </rPr>
      <t>T</t>
    </r>
    <r>
      <rPr>
        <b/>
        <sz val="11"/>
        <rFont val="Arial"/>
        <family val="2"/>
      </rPr>
      <t xml:space="preserve"> TO SCHOOL/DEPT IDC CALCULATION</t>
    </r>
  </si>
  <si>
    <r>
      <t xml:space="preserve">PRGM DIRECT COSTS </t>
    </r>
    <r>
      <rPr>
        <b/>
        <i/>
        <sz val="11"/>
        <color rgb="FFFF0000"/>
        <rFont val="Arial"/>
        <family val="2"/>
      </rPr>
      <t xml:space="preserve">NOT SUBJ. </t>
    </r>
    <r>
      <rPr>
        <b/>
        <sz val="11"/>
        <color theme="1"/>
        <rFont val="Arial"/>
        <family val="2"/>
      </rPr>
      <t>TO SCH/DEPT IDC</t>
    </r>
  </si>
  <si>
    <t>PRGM DIRECT COSTS (add line items as necessary)</t>
  </si>
  <si>
    <t>School/Dept. IDC Rates:</t>
  </si>
  <si>
    <t>Pull down list values:</t>
  </si>
  <si>
    <t>Self-Supporting Graduate Degree Program Budget Instructions and Planning Assumptions</t>
  </si>
  <si>
    <r>
      <t>·</t>
    </r>
    <r>
      <rPr>
        <sz val="7"/>
        <color rgb="FF1F497D"/>
        <rFont val="Times New Roman"/>
        <family val="1"/>
      </rPr>
      <t xml:space="preserve">         </t>
    </r>
    <r>
      <rPr>
        <sz val="11"/>
        <color rgb="FF1F497D"/>
        <rFont val="Calibri"/>
        <family val="2"/>
      </rPr>
      <t>There must be one budget for each SSGPDP.</t>
    </r>
  </si>
  <si>
    <r>
      <t>·</t>
    </r>
    <r>
      <rPr>
        <sz val="7"/>
        <color rgb="FF1F497D"/>
        <rFont val="Times New Roman"/>
        <family val="1"/>
      </rPr>
      <t xml:space="preserve">         </t>
    </r>
    <r>
      <rPr>
        <sz val="11"/>
        <color rgb="FF1F497D"/>
        <rFont val="Calibri"/>
        <family val="2"/>
      </rPr>
      <t>Any new or existing programs with approved campus loans must show each year until the loans have been completely repaid.  Note, the maximum number of years for repaying a campus loan is a total of five years beginning, at the latest, in the third year of enrolling students.</t>
    </r>
  </si>
  <si>
    <r>
      <t>·</t>
    </r>
    <r>
      <rPr>
        <sz val="7"/>
        <color rgb="FF1F497D"/>
        <rFont val="Times New Roman"/>
        <family val="1"/>
      </rPr>
      <t xml:space="preserve">         </t>
    </r>
    <r>
      <rPr>
        <sz val="11"/>
        <color rgb="FF1F497D"/>
        <rFont val="Calibri"/>
        <family val="2"/>
      </rPr>
      <t>Instruction Costs</t>
    </r>
  </si>
  <si>
    <r>
      <t>·</t>
    </r>
    <r>
      <rPr>
        <sz val="7"/>
        <color rgb="FF1F497D"/>
        <rFont val="Times New Roman"/>
        <family val="1"/>
      </rPr>
      <t xml:space="preserve">         </t>
    </r>
    <r>
      <rPr>
        <sz val="11"/>
        <color rgb="FF1F497D"/>
        <rFont val="Calibri"/>
        <family val="2"/>
      </rPr>
      <t>Indirect Costs</t>
    </r>
  </si>
  <si>
    <r>
      <t xml:space="preserve">As discussed at SSGPDP implementation meetings, to clearly demonstrate that programs are fully self-supporting, units should recover indirect costs and process any campus or unit loan repayments before calculating any revenue sharing to the schools/departments.  The </t>
    </r>
    <r>
      <rPr>
        <i/>
        <sz val="11"/>
        <color rgb="FF1F497D"/>
        <rFont val="Calibri"/>
        <family val="2"/>
      </rPr>
      <t>Best Practices</t>
    </r>
    <r>
      <rPr>
        <sz val="11"/>
        <color rgb="FF1F497D"/>
        <rFont val="Calibri"/>
        <family val="2"/>
      </rPr>
      <t xml:space="preserve"> draft document provided in May 2018 suggested an internal IDC rate ranging from 15-19%.  The above rates more closely align with F&amp;A rate calculation methodologies.</t>
    </r>
  </si>
  <si>
    <r>
      <t>c.</t>
    </r>
    <r>
      <rPr>
        <sz val="7"/>
        <color rgb="FF1F497D"/>
        <rFont val="Times New Roman"/>
        <family val="1"/>
      </rPr>
      <t xml:space="preserve">       </t>
    </r>
    <r>
      <rPr>
        <sz val="11"/>
        <color rgb="FF1F497D"/>
        <rFont val="Calibri"/>
        <family val="2"/>
      </rPr>
      <t>The budget template will automatically calculate the school/department IDC based on the % selected from the drop down menu.</t>
    </r>
  </si>
  <si>
    <r>
      <t>·</t>
    </r>
    <r>
      <rPr>
        <sz val="7"/>
        <color rgb="FF1F497D"/>
        <rFont val="Times New Roman"/>
        <family val="1"/>
      </rPr>
      <t xml:space="preserve">         </t>
    </r>
    <r>
      <rPr>
        <sz val="11"/>
        <color rgb="FF1F497D"/>
        <rFont val="Calibri"/>
        <family val="2"/>
      </rPr>
      <t>Revenue and Fee* Amounts</t>
    </r>
  </si>
  <si>
    <r>
      <t>a.</t>
    </r>
    <r>
      <rPr>
        <sz val="7"/>
        <color rgb="FF1F497D"/>
        <rFont val="Times New Roman"/>
        <family val="1"/>
      </rPr>
      <t xml:space="preserve">       </t>
    </r>
    <r>
      <rPr>
        <sz val="11"/>
        <color rgb="FF1F497D"/>
        <rFont val="Calibri"/>
        <family val="2"/>
      </rPr>
      <t>Only calculate program revenue; do not include revenue from campus-based fees or GSHIP.</t>
    </r>
  </si>
  <si>
    <r>
      <t>c.</t>
    </r>
    <r>
      <rPr>
        <sz val="7"/>
        <color rgb="FF1F497D"/>
        <rFont val="Times New Roman"/>
        <family val="1"/>
      </rPr>
      <t xml:space="preserve">       </t>
    </r>
    <r>
      <rPr>
        <sz val="11"/>
        <color rgb="FF1F497D"/>
        <rFont val="Calibri"/>
        <family val="2"/>
      </rPr>
      <t>Programs with programs fees (fees by cohort that do not change from year to year) should have program fees that are evenly divisible by the number of quarters to degree/complete the program.</t>
    </r>
  </si>
  <si>
    <t>*Note: the annual and program fees approved by UCOP may not necessarily be equal to the total fees/charges students will pay if students are required to pay campus-based fees and/or GSHIP.  This should be made clear to students when total charges are published in written, verbal or electronic (i.e., websites) communications to potential students.</t>
  </si>
  <si>
    <r>
      <t>·</t>
    </r>
    <r>
      <rPr>
        <sz val="7"/>
        <color rgb="FF1F497D"/>
        <rFont val="Times New Roman"/>
        <family val="1"/>
      </rPr>
      <t xml:space="preserve">         </t>
    </r>
    <r>
      <rPr>
        <sz val="11"/>
        <color rgb="FF1F497D"/>
        <rFont val="Calibri"/>
        <family val="2"/>
      </rPr>
      <t>Enrollments*</t>
    </r>
  </si>
  <si>
    <r>
      <t>a.</t>
    </r>
    <r>
      <rPr>
        <sz val="7"/>
        <color rgb="FF1F497D"/>
        <rFont val="Times New Roman"/>
        <family val="1"/>
      </rPr>
      <t xml:space="preserve">       </t>
    </r>
    <r>
      <rPr>
        <sz val="11"/>
        <color rgb="FF1F497D"/>
        <rFont val="Calibri"/>
        <family val="2"/>
      </rPr>
      <t>Complete the enrollment tab of the budget template workbook.</t>
    </r>
  </si>
  <si>
    <t>*Note: multi-year programs with different numbers of quarters per year and/or with summer quarters with fee levels that are different from the fall-winter-spring quarters, should contact me if you need assistance in determining the annual fee revenue.</t>
  </si>
  <si>
    <r>
      <t>a.</t>
    </r>
    <r>
      <rPr>
        <sz val="7"/>
        <color rgb="FF1F497D"/>
        <rFont val="Times New Roman"/>
        <family val="1"/>
      </rPr>
      <t xml:space="preserve">       </t>
    </r>
    <r>
      <rPr>
        <sz val="11"/>
        <color rgb="FF1F497D"/>
        <rFont val="Calibri"/>
        <family val="2"/>
      </rPr>
      <t>In the “Notes” column of the budget, please indicate if costs are based on per instructor per course, how the senate faculty are compensated for teaching in your SSGPDP (on-load/buyout, overload, research support in lieu of salary, or other-explain) and how the salary amount is calculated.</t>
    </r>
  </si>
  <si>
    <t>TOTAL PROGRAM DIRECT COSTS</t>
  </si>
  <si>
    <t>On-campus/online:</t>
  </si>
  <si>
    <t>(specify)</t>
  </si>
  <si>
    <t>Program fee structure:</t>
  </si>
  <si>
    <t>(e.g. annual fee, cohort fee, etc.)</t>
  </si>
  <si>
    <t>Expected time to degree:</t>
  </si>
  <si>
    <t>years</t>
  </si>
  <si>
    <t>quarters/semesters</t>
  </si>
  <si>
    <t>Qtrs/sem. of attendance</t>
  </si>
  <si>
    <t>(e.g. Fall-Winter-Spring; Fall-Winter-Spring-Summer, etc.)</t>
  </si>
  <si>
    <r>
      <t>d.</t>
    </r>
    <r>
      <rPr>
        <sz val="7"/>
        <color rgb="FF1F497D"/>
        <rFont val="Times New Roman"/>
        <family val="1"/>
      </rPr>
      <t xml:space="preserve">       </t>
    </r>
    <r>
      <rPr>
        <sz val="11"/>
        <color rgb="FF1F497D"/>
        <rFont val="Calibri"/>
        <family val="2"/>
      </rPr>
      <t xml:space="preserve">Unless you have a program-specific projection on staff/faculty benefits rates, use the latest fringe benefits rates provided by the Office of Research at:  </t>
    </r>
  </si>
  <si>
    <r>
      <t>b.</t>
    </r>
    <r>
      <rPr>
        <sz val="7"/>
        <color rgb="FF1F497D"/>
        <rFont val="Times New Roman"/>
        <family val="1"/>
      </rPr>
      <t xml:space="preserve">       </t>
    </r>
    <r>
      <rPr>
        <sz val="11"/>
        <color rgb="FF1F497D"/>
        <rFont val="Calibri"/>
        <family val="2"/>
      </rPr>
      <t>Budgets must include IDC for the SSGPDP’s school/department.  Absent an existing rate that has already been developed by the school/department, the budget template includes a pull down menu for programs to select a % as follows:</t>
    </r>
  </si>
  <si>
    <r>
      <t>b.</t>
    </r>
    <r>
      <rPr>
        <sz val="7"/>
        <color rgb="FF1F497D"/>
        <rFont val="Times New Roman"/>
        <family val="1"/>
      </rPr>
      <t xml:space="preserve">       </t>
    </r>
    <r>
      <rPr>
        <sz val="11"/>
        <color rgb="FF1F497D"/>
        <rFont val="Calibri"/>
        <family val="2"/>
      </rPr>
      <t>Programs with annual fee amounts (fees that may change annually regardless of when a cohort/class enters) must include annual fee levels evenly divisible by the number of quarters in the year for the program.</t>
    </r>
  </si>
  <si>
    <r>
      <t>d.</t>
    </r>
    <r>
      <rPr>
        <sz val="7"/>
        <color rgb="FF1F497D"/>
        <rFont val="Times New Roman"/>
        <family val="1"/>
      </rPr>
      <t xml:space="preserve">       </t>
    </r>
    <r>
      <rPr>
        <sz val="11"/>
        <color rgb="FF1F497D"/>
        <rFont val="Calibri"/>
        <family val="2"/>
      </rPr>
      <t>Include the fee structure (annual fee* or program fee*).</t>
    </r>
  </si>
  <si>
    <r>
      <t>b.</t>
    </r>
    <r>
      <rPr>
        <sz val="7"/>
        <color rgb="FF1F497D"/>
        <rFont val="Times New Roman"/>
        <family val="1"/>
      </rPr>
      <t xml:space="preserve">       </t>
    </r>
    <r>
      <rPr>
        <sz val="11"/>
        <color rgb="FF1F497D"/>
        <rFont val="Calibri"/>
        <family val="2"/>
      </rPr>
      <t>Use one line for each cohort.</t>
    </r>
  </si>
  <si>
    <t>Calibri (Body)</t>
  </si>
  <si>
    <t>School calculated IDC</t>
  </si>
  <si>
    <r>
      <t xml:space="preserve">Select the applicable rate to the right.  If you have calculated an appropriate school indirect cost rate, please notify the Budget Office before making any changes to the IDC  formula.  </t>
    </r>
    <r>
      <rPr>
        <b/>
        <sz val="11"/>
        <color rgb="FFFF0000"/>
        <rFont val="Arial"/>
        <family val="2"/>
      </rPr>
      <t>Please note: the methodology for any school/dept developed IDC rate must be discussed with the Budget Office prior to implementation and must demonstrate all school/dept IDC are accounted for.</t>
    </r>
    <r>
      <rPr>
        <sz val="11"/>
        <rFont val="Arial"/>
        <family val="2"/>
      </rPr>
      <t xml:space="preserve">
 </t>
    </r>
  </si>
  <si>
    <t>Historical</t>
  </si>
  <si>
    <t>Campus</t>
  </si>
  <si>
    <t>On-Campus</t>
  </si>
  <si>
    <t>Off-Campus</t>
  </si>
  <si>
    <t>Online</t>
  </si>
  <si>
    <t>UNEX</t>
  </si>
  <si>
    <t>Berkeley</t>
  </si>
  <si>
    <t>Davis</t>
  </si>
  <si>
    <t>Irvine</t>
  </si>
  <si>
    <t>Los Angeles</t>
  </si>
  <si>
    <t>Merced</t>
  </si>
  <si>
    <t>Riverside</t>
  </si>
  <si>
    <t>San Diego</t>
  </si>
  <si>
    <t>San Francisco</t>
  </si>
  <si>
    <t>Santa Barbara</t>
  </si>
  <si>
    <t>Santa Cruz</t>
  </si>
  <si>
    <r>
      <t>g.</t>
    </r>
    <r>
      <rPr>
        <sz val="7"/>
        <color rgb="FF1F497D"/>
        <rFont val="Times New Roman"/>
        <family val="1"/>
      </rPr>
      <t xml:space="preserve">       </t>
    </r>
    <r>
      <rPr>
        <sz val="11"/>
        <color rgb="FF1F497D"/>
        <rFont val="Calibri"/>
        <family val="2"/>
      </rPr>
      <t>Assume annual 3% increases to Registrar, Graduate Division and OIT (if applicable) recharges.</t>
    </r>
  </si>
  <si>
    <t>School/Dept IDC</t>
  </si>
  <si>
    <t>Campus G&amp;A</t>
  </si>
  <si>
    <t>Total IDC</t>
  </si>
  <si>
    <r>
      <t>b.</t>
    </r>
    <r>
      <rPr>
        <sz val="7"/>
        <color rgb="FF1F497D"/>
        <rFont val="Times New Roman"/>
        <family val="1"/>
      </rPr>
      <t>      </t>
    </r>
    <r>
      <rPr>
        <sz val="11"/>
        <color rgb="FF1F497D"/>
        <rFont val="Calibri"/>
        <family val="2"/>
      </rPr>
      <t>For faculty, also assume academic merit increases equivalent to 1.78% of total faculty payroll per year.</t>
    </r>
  </si>
  <si>
    <t>Other school internal loan balances</t>
  </si>
  <si>
    <t>Annual loan repayment balance</t>
  </si>
  <si>
    <t>Provide a list of expenditure accounts:</t>
  </si>
  <si>
    <t>Provide a list revenue control accounts and object codes:</t>
  </si>
  <si>
    <t>FY22</t>
  </si>
  <si>
    <t>FY21</t>
  </si>
  <si>
    <t>FY23</t>
  </si>
  <si>
    <t>Select from pull down menu:</t>
  </si>
  <si>
    <t>G&amp;A (% of tot exp:on-campus=10.94%; off-campus/online=7.53%)</t>
  </si>
  <si>
    <t>Class/Cohort 1 Entering in ____(term/year)</t>
  </si>
  <si>
    <t>Class/Cohort 2 Entering in ____(term/year)</t>
  </si>
  <si>
    <t>Class/Cohort 3 Entering in ____(term/year)</t>
  </si>
  <si>
    <t>Class/Cohort 4 Entering in ____(term/year) (if necessary)</t>
  </si>
  <si>
    <t>Class/Cohort 5 Entering in ____(term/year) (if necessary)</t>
  </si>
  <si>
    <t>Class/Cohort 6 Entering in ____(term/year) (if necessary)</t>
  </si>
  <si>
    <t>Class/Cohort 7 Entering in ____(term/year) (if necessary)</t>
  </si>
  <si>
    <t>On-campus</t>
  </si>
  <si>
    <t>Online/Off-campus</t>
  </si>
  <si>
    <t>Default calculated IDC:</t>
  </si>
  <si>
    <t>2028-29 Projected (if needed)</t>
  </si>
  <si>
    <t>TOT. PROGRAM DIRECT COSTS SUBJECT TO SCH/DEPT IDC &amp; CAMPUS G&amp;A CALCULATION</t>
  </si>
  <si>
    <r>
      <t>a.</t>
    </r>
    <r>
      <rPr>
        <sz val="7"/>
        <color rgb="FF1F497D"/>
        <rFont val="Times New Roman"/>
        <family val="1"/>
      </rPr>
      <t xml:space="preserve">       </t>
    </r>
    <r>
      <rPr>
        <sz val="11"/>
        <color rgb="FF1F497D"/>
        <rFont val="Calibri"/>
        <family val="2"/>
      </rPr>
      <t>The campus IDC rate/G&amp;A rate is 10.94% of total expenditures subject to IDC for on-campus programs and 7.53% of total expenditures subject to IDC for off-campus/online programs (the budget template should automatically calculate this).</t>
    </r>
  </si>
  <si>
    <t>UCOP cost analysis calculation:</t>
  </si>
  <si>
    <t>Annual Cost Per FTE Student</t>
  </si>
  <si>
    <t xml:space="preserve">  Program Direct Costs</t>
  </si>
  <si>
    <t xml:space="preserve">  Program IDC Rate</t>
  </si>
  <si>
    <t>Total Direct costs, Subject to IDC calc.</t>
  </si>
  <si>
    <t>Total Program Direct costs</t>
  </si>
  <si>
    <t>Total Cost Per FTE Student</t>
  </si>
  <si>
    <t>Total Program Revenue</t>
  </si>
  <si>
    <t>Headcount Enrollments</t>
  </si>
  <si>
    <t xml:space="preserve">FTE Enrollments </t>
  </si>
  <si>
    <t xml:space="preserve">  Program IDC ([line 7 x line 4] / line 1)</t>
  </si>
  <si>
    <t>Total Program Cost (line 1 x line 9)</t>
  </si>
  <si>
    <t>Surplus (Deficit) (line 3 minus line 10)</t>
  </si>
  <si>
    <t>Surplus (Deficit) Per Headount Student (line 11 / line 2)</t>
  </si>
  <si>
    <t>FY24</t>
  </si>
  <si>
    <t>*ICR rates updated per the EFI report as of 10/01/2022.</t>
  </si>
  <si>
    <t>On-campus program - 28.46%</t>
  </si>
  <si>
    <t>Majority online/off-campus program - 12.17%</t>
  </si>
  <si>
    <t>2025-26 Projected</t>
  </si>
  <si>
    <t>2029-30 Projected (if needed)</t>
  </si>
  <si>
    <t>2026-27 Projected</t>
  </si>
  <si>
    <t>2031-32Projected (if needed)</t>
  </si>
  <si>
    <t>For Programs with a 2026-27 Deficit and/or with a Campus Loan</t>
  </si>
  <si>
    <r>
      <t>·</t>
    </r>
    <r>
      <rPr>
        <sz val="7"/>
        <color rgb="FF1F497D"/>
        <rFont val="Times New Roman"/>
        <family val="1"/>
      </rPr>
      <t xml:space="preserve">         </t>
    </r>
    <r>
      <rPr>
        <sz val="11"/>
        <color rgb="FF1F497D"/>
        <rFont val="Calibri"/>
        <family val="2"/>
      </rPr>
      <t>Planning Assumptions Future Year Projections</t>
    </r>
  </si>
  <si>
    <r>
      <t xml:space="preserve">                                                               </t>
    </r>
    <r>
      <rPr>
        <sz val="11"/>
        <color rgb="FF1F497D"/>
        <rFont val="Calibri"/>
        <family val="2"/>
      </rPr>
      <t>i.</t>
    </r>
    <r>
      <rPr>
        <sz val="7"/>
        <color rgb="FF1F497D"/>
        <rFont val="Times New Roman"/>
        <family val="1"/>
      </rPr>
      <t xml:space="preserve">      </t>
    </r>
    <r>
      <rPr>
        <sz val="11"/>
        <color rgb="FF1F497D"/>
        <rFont val="Calibri"/>
        <family val="2"/>
      </rPr>
      <t>28.46% for weekend/evening professional programs</t>
    </r>
  </si>
  <si>
    <r>
      <t xml:space="preserve">                                                             </t>
    </r>
    <r>
      <rPr>
        <sz val="11"/>
        <color rgb="FF1F497D"/>
        <rFont val="Calibri"/>
        <family val="2"/>
      </rPr>
      <t>ii.</t>
    </r>
    <r>
      <rPr>
        <sz val="7"/>
        <color rgb="FF1F497D"/>
        <rFont val="Times New Roman"/>
        <family val="1"/>
      </rPr>
      <t xml:space="preserve">      </t>
    </r>
    <r>
      <rPr>
        <sz val="11"/>
        <color rgb="FF1F497D"/>
        <rFont val="Calibri"/>
        <family val="2"/>
      </rPr>
      <t>12.17% for majority online programs</t>
    </r>
  </si>
  <si>
    <r>
      <t xml:space="preserve">                                                           </t>
    </r>
    <r>
      <rPr>
        <sz val="11"/>
        <color rgb="FF1F497D"/>
        <rFont val="Calibri"/>
        <family val="2"/>
      </rPr>
      <t>iii.</t>
    </r>
    <r>
      <rPr>
        <sz val="7"/>
        <color rgb="FF1F497D"/>
        <rFont val="Times New Roman"/>
        <family val="1"/>
      </rPr>
      <t xml:space="preserve">      </t>
    </r>
    <r>
      <rPr>
        <sz val="11"/>
        <color rgb="FF1F497D"/>
        <rFont val="Calibri"/>
        <family val="2"/>
      </rPr>
      <t>28.46% for majority daytime programs</t>
    </r>
  </si>
  <si>
    <t>2027-28 Projected</t>
  </si>
  <si>
    <t>2030-31 Projected (if needed)</t>
  </si>
  <si>
    <r>
      <t>·</t>
    </r>
    <r>
      <rPr>
        <sz val="7"/>
        <color rgb="FF1F497D"/>
        <rFont val="Times New Roman"/>
        <family val="1"/>
      </rPr>
      <t xml:space="preserve">         </t>
    </r>
    <r>
      <rPr>
        <sz val="11"/>
        <color rgb="FF1F497D"/>
        <rFont val="Calibri"/>
        <family val="2"/>
      </rPr>
      <t>2025-26 fee proposals (Budget, the Annual Program template, and the Current and Proposed Student Charges) for each program must be accompanied by a memo (one per school) from the Dean to Provost and Chancellor stating what the proposed annual or program fee levels or program fee levels, quarter effective date, what the fee increases will support (in general), and that the Dean has reviewed and endorses the proposals.</t>
    </r>
  </si>
  <si>
    <r>
      <t>·</t>
    </r>
    <r>
      <rPr>
        <sz val="7"/>
        <color rgb="FF1F497D"/>
        <rFont val="Times New Roman"/>
        <family val="1"/>
      </rPr>
      <t>        </t>
    </r>
    <r>
      <rPr>
        <sz val="11"/>
        <color rgb="FF1F497D"/>
        <rFont val="Calibri"/>
        <family val="2"/>
      </rPr>
      <t>New SSGPDP fee proposals must include a multi-year budget showing a minimum of three fiscal years.  Please note all programs are required to be solvent by their third year.  E.g., programs beginning in 2025-26 must be solvent by 2027-28, programs beginning in 2026-27 must be solvent by 2028-29, programs beginning in 2027-28 must be solvent by 2029-30 and so on.  If programs project deficits in any year, funding from an allowable fund source(s) must be identified to cover the deficits and the programs must provide a plan explaining how the deficit will be addressed.</t>
    </r>
  </si>
  <si>
    <r>
      <t>·</t>
    </r>
    <r>
      <rPr>
        <sz val="7"/>
        <color rgb="FF1F497D"/>
        <rFont val="Times New Roman"/>
        <family val="1"/>
      </rPr>
      <t xml:space="preserve">         </t>
    </r>
    <r>
      <rPr>
        <sz val="11"/>
        <color rgb="FF1F497D"/>
        <rFont val="Calibri"/>
        <family val="2"/>
      </rPr>
      <t>New SSGPDP programs effective for summer/fall 2025 must be self-supporting within three years, but do not have past or current fiscal year actuals, so the minimum three fiscal years included in the budget would be from 2025-26 through 2027-28.</t>
    </r>
  </si>
  <si>
    <r>
      <t>a.</t>
    </r>
    <r>
      <rPr>
        <sz val="7"/>
        <color rgb="FF1F497D"/>
        <rFont val="Times New Roman"/>
        <family val="1"/>
      </rPr>
      <t>      </t>
    </r>
    <r>
      <rPr>
        <sz val="11"/>
        <color rgb="FF1F497D"/>
        <rFont val="Calibri"/>
        <family val="2"/>
      </rPr>
      <t>Assume annual increases of 4.2% to all faculty and staff compensation.</t>
    </r>
  </si>
  <si>
    <t xml:space="preserve">https://research.uci.edu/sponsored-projects/employee-fringe-benefits/ </t>
  </si>
  <si>
    <r>
      <t>c.</t>
    </r>
    <r>
      <rPr>
        <sz val="7"/>
        <color rgb="FF1F497D"/>
        <rFont val="Times New Roman"/>
        <family val="1"/>
      </rPr>
      <t xml:space="preserve">       </t>
    </r>
    <r>
      <rPr>
        <sz val="11"/>
        <color rgb="FF1F497D"/>
        <rFont val="Calibri"/>
        <family val="2"/>
      </rPr>
      <t>Assume that employer contributions to UCRP increase from 14.5% in FY25 to 15.0% in FY26, and increase 0.5% each year thereafter.</t>
    </r>
  </si>
  <si>
    <t>(Please note: Budget Office is estimating an impact to CBR of + 2.5% for FY25 and 1.2% for FY26.)</t>
  </si>
  <si>
    <r>
      <t>e.</t>
    </r>
    <r>
      <rPr>
        <sz val="7"/>
        <color rgb="FF1F497D"/>
        <rFont val="Times New Roman"/>
        <family val="1"/>
      </rPr>
      <t xml:space="preserve">       </t>
    </r>
    <r>
      <rPr>
        <sz val="11"/>
        <color rgb="FF1F497D"/>
        <rFont val="Calibri"/>
        <family val="2"/>
      </rPr>
      <t>Assume that other non-salary price increases will be 4.5% of current costs each year unless there are known increases for specific expense items.</t>
    </r>
  </si>
  <si>
    <r>
      <t>f.</t>
    </r>
    <r>
      <rPr>
        <sz val="7"/>
        <color rgb="FF1F497D"/>
        <rFont val="Times New Roman"/>
        <family val="1"/>
      </rPr>
      <t xml:space="preserve">        </t>
    </r>
    <r>
      <rPr>
        <sz val="11"/>
        <color rgb="FF1F497D"/>
        <rFont val="Calibri"/>
        <family val="2"/>
      </rPr>
      <t xml:space="preserve">For TA fee remission </t>
    </r>
    <r>
      <rPr>
        <b/>
        <i/>
        <sz val="11"/>
        <color rgb="FF1F497D"/>
        <rFont val="Calibri"/>
        <family val="2"/>
      </rPr>
      <t>planning purposes</t>
    </r>
    <r>
      <rPr>
        <sz val="11"/>
        <color rgb="FF1F497D"/>
        <rFont val="Calibri"/>
        <family val="2"/>
      </rPr>
      <t>, assume annual increases of 4.05% for UC Tuition and 5% for UC Student Services Fee.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</si>
</sst>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1" formatCode="_(* #,##0_);_(* \(#,##0\);_(* &quot;-&quot;_);_(@_)"/>
    <numFmt numFmtId="44" formatCode="_(&quot;$&quot;* #,##0.00_);_(&quot;$&quot;* \(#,##0.00\);_(&quot;$&quot;* &quot;-&quot;??_);_(@_)"/>
    <numFmt numFmtId="43" formatCode="_(* #,##0.00_);_(* \(#,##0.00\);_(* &quot;-&quot;??_);_(@_)"/>
    <numFmt numFmtId="164" formatCode="&quot;$&quot;#,##0"/>
    <numFmt numFmtId="165" formatCode="&quot;$&quot;#,##0.00"/>
    <numFmt numFmtId="166" formatCode="&quot;$&quot;#,##0.000"/>
    <numFmt numFmtId="167" formatCode="&quot;$&quot;#,##0.00\ ;\(&quot;$&quot;#,##0.00\)"/>
    <numFmt numFmtId="168" formatCode="&quot;$&quot;#,##0\ ;\(&quot;$&quot;#,##0\)"/>
    <numFmt numFmtId="169" formatCode="0.0000"/>
    <numFmt numFmtId="170" formatCode="0.0%"/>
  </numFmts>
  <fonts count="50" x14ac:knownFonts="1">
    <font>
      <sz val="12"/>
      <name val="Arial"/>
    </font>
    <font>
      <sz val="11"/>
      <color theme="1"/>
      <name val="Calibri"/>
      <family val="2"/>
      <scheme val="minor"/>
    </font>
    <font>
      <sz val="11"/>
      <color theme="1"/>
      <name val="Calibri"/>
      <family val="2"/>
      <scheme val="minor"/>
    </font>
    <font>
      <sz val="11"/>
      <color theme="1"/>
      <name val="Calibri"/>
      <family val="2"/>
      <scheme val="minor"/>
    </font>
    <font>
      <sz val="11"/>
      <color rgb="FF9C6500"/>
      <name val="Calibri"/>
      <family val="2"/>
      <scheme val="minor"/>
    </font>
    <font>
      <i/>
      <sz val="11"/>
      <color rgb="FF7F7F7F"/>
      <name val="Calibri"/>
      <family val="2"/>
      <scheme val="minor"/>
    </font>
    <font>
      <b/>
      <sz val="11"/>
      <color theme="1"/>
      <name val="Calibri"/>
      <family val="2"/>
      <scheme val="minor"/>
    </font>
    <font>
      <sz val="10"/>
      <name val="Verdana"/>
      <family val="2"/>
    </font>
    <font>
      <sz val="11"/>
      <name val="Arial"/>
      <family val="2"/>
    </font>
    <font>
      <sz val="11"/>
      <color theme="1"/>
      <name val="Arial"/>
      <family val="2"/>
    </font>
    <font>
      <b/>
      <sz val="11"/>
      <name val="Arial"/>
      <family val="2"/>
    </font>
    <font>
      <sz val="10"/>
      <name val="Arial"/>
      <family val="2"/>
    </font>
    <font>
      <sz val="8"/>
      <name val="Arial"/>
      <family val="2"/>
    </font>
    <font>
      <b/>
      <sz val="8"/>
      <color rgb="FFFF0000"/>
      <name val="Arial"/>
      <family val="2"/>
    </font>
    <font>
      <sz val="11"/>
      <color rgb="FFFF0000"/>
      <name val="Arial"/>
      <family val="2"/>
    </font>
    <font>
      <sz val="11"/>
      <color theme="1" tint="0.499984740745262"/>
      <name val="Arial"/>
      <family val="2"/>
    </font>
    <font>
      <sz val="12"/>
      <name val="Arial"/>
      <family val="2"/>
    </font>
    <font>
      <sz val="18"/>
      <name val="Arial"/>
      <family val="2"/>
    </font>
    <font>
      <b/>
      <sz val="11"/>
      <color theme="0"/>
      <name val="Arial"/>
      <family val="2"/>
    </font>
    <font>
      <sz val="11"/>
      <color theme="0"/>
      <name val="Arial"/>
      <family val="2"/>
    </font>
    <font>
      <b/>
      <sz val="11"/>
      <color theme="1"/>
      <name val="Arial"/>
      <family val="2"/>
    </font>
    <font>
      <b/>
      <sz val="12"/>
      <name val="Calibri"/>
      <family val="2"/>
      <scheme val="minor"/>
    </font>
    <font>
      <b/>
      <sz val="10"/>
      <name val="Calibri"/>
      <family val="2"/>
      <scheme val="minor"/>
    </font>
    <font>
      <sz val="10"/>
      <name val="Calibri"/>
      <family val="2"/>
      <scheme val="minor"/>
    </font>
    <font>
      <sz val="8"/>
      <name val="Calibri"/>
      <family val="2"/>
      <scheme val="minor"/>
    </font>
    <font>
      <sz val="10"/>
      <color indexed="12"/>
      <name val="Calibri"/>
      <family val="2"/>
      <scheme val="minor"/>
    </font>
    <font>
      <b/>
      <sz val="8"/>
      <name val="Calibri"/>
      <family val="2"/>
      <scheme val="minor"/>
    </font>
    <font>
      <i/>
      <sz val="10"/>
      <name val="Calibri"/>
      <family val="2"/>
      <scheme val="minor"/>
    </font>
    <font>
      <sz val="10"/>
      <color indexed="10"/>
      <name val="Calibri"/>
      <family val="2"/>
      <scheme val="minor"/>
    </font>
    <font>
      <b/>
      <sz val="12"/>
      <color rgb="FFFF0000"/>
      <name val="Calibri"/>
      <family val="2"/>
      <scheme val="minor"/>
    </font>
    <font>
      <b/>
      <sz val="11"/>
      <color rgb="FFFF0000"/>
      <name val="Arial"/>
      <family val="2"/>
    </font>
    <font>
      <b/>
      <i/>
      <sz val="11"/>
      <color rgb="FFFF0000"/>
      <name val="Arial"/>
      <family val="2"/>
    </font>
    <font>
      <sz val="12"/>
      <name val="Arial"/>
      <family val="2"/>
    </font>
    <font>
      <b/>
      <sz val="11"/>
      <color rgb="FF1F497D"/>
      <name val="Calibri"/>
      <family val="2"/>
    </font>
    <font>
      <sz val="11"/>
      <color rgb="FF1F497D"/>
      <name val="Calibri"/>
      <family val="2"/>
    </font>
    <font>
      <sz val="11"/>
      <color rgb="FF1F497D"/>
      <name val="Symbol"/>
      <family val="1"/>
      <charset val="2"/>
    </font>
    <font>
      <sz val="7"/>
      <color rgb="FF1F497D"/>
      <name val="Times New Roman"/>
      <family val="1"/>
    </font>
    <font>
      <u/>
      <sz val="12"/>
      <color theme="10"/>
      <name val="Arial"/>
      <family val="2"/>
    </font>
    <font>
      <i/>
      <sz val="11"/>
      <color rgb="FF1F497D"/>
      <name val="Calibri"/>
      <family val="2"/>
    </font>
    <font>
      <b/>
      <sz val="11"/>
      <color rgb="FFFF0000"/>
      <name val="Calibri"/>
      <family val="2"/>
    </font>
    <font>
      <sz val="9"/>
      <name val="Arial"/>
      <family val="2"/>
    </font>
    <font>
      <sz val="12"/>
      <name val="Calibri"/>
      <family val="2"/>
      <scheme val="minor"/>
    </font>
    <font>
      <sz val="12"/>
      <color theme="1"/>
      <name val="Calibri"/>
      <family val="2"/>
      <scheme val="minor"/>
    </font>
    <font>
      <sz val="10"/>
      <color rgb="FFFF0000"/>
      <name val="Calibri"/>
      <family val="2"/>
      <scheme val="minor"/>
    </font>
    <font>
      <sz val="11"/>
      <name val="Calibri"/>
      <family val="2"/>
    </font>
    <font>
      <u/>
      <sz val="11"/>
      <name val="Arial"/>
      <family val="2"/>
    </font>
    <font>
      <sz val="9"/>
      <color theme="1"/>
      <name val="Arial"/>
      <family val="2"/>
    </font>
    <font>
      <sz val="12"/>
      <name val="Arial"/>
      <family val="2"/>
    </font>
    <font>
      <i/>
      <sz val="11"/>
      <name val="Arial"/>
      <family val="2"/>
    </font>
    <font>
      <b/>
      <i/>
      <sz val="11"/>
      <color rgb="FF1F497D"/>
      <name val="Calibri"/>
      <family val="2"/>
    </font>
  </fonts>
  <fills count="20">
    <fill>
      <patternFill patternType="none"/>
    </fill>
    <fill>
      <patternFill patternType="gray125"/>
    </fill>
    <fill>
      <patternFill patternType="solid">
        <fgColor rgb="FFFFEB9C"/>
      </patternFill>
    </fill>
    <fill>
      <patternFill patternType="solid">
        <fgColor theme="6" tint="0.79998168889431442"/>
        <bgColor indexed="65"/>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rgb="FF0070C0"/>
        <bgColor indexed="64"/>
      </patternFill>
    </fill>
    <fill>
      <patternFill patternType="solid">
        <fgColor rgb="FFFFC000"/>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indexed="65"/>
        <bgColor indexed="64"/>
      </patternFill>
    </fill>
    <fill>
      <patternFill patternType="solid">
        <fgColor rgb="FFCCECFF"/>
        <bgColor indexed="6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6" tint="0.79998168889431442"/>
        <bgColor indexed="64"/>
      </patternFill>
    </fill>
    <fill>
      <patternFill patternType="solid">
        <fgColor theme="3" tint="0.59999389629810485"/>
        <bgColor indexed="64"/>
      </patternFill>
    </fill>
    <fill>
      <patternFill patternType="solid">
        <fgColor theme="5" tint="0.79998168889431442"/>
        <bgColor indexed="64"/>
      </patternFill>
    </fill>
  </fills>
  <borders count="32">
    <border>
      <left/>
      <right/>
      <top/>
      <bottom/>
      <diagonal/>
    </border>
    <border>
      <left/>
      <right/>
      <top/>
      <bottom style="thin">
        <color indexed="64"/>
      </bottom>
      <diagonal/>
    </border>
    <border>
      <left/>
      <right/>
      <top style="thin">
        <color auto="1"/>
      </top>
      <bottom/>
      <diagonal/>
    </border>
    <border>
      <left/>
      <right/>
      <top style="double">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style="thin">
        <color indexed="64"/>
      </top>
      <bottom style="double">
        <color indexed="64"/>
      </bottom>
      <diagonal/>
    </border>
    <border>
      <left style="thin">
        <color auto="1"/>
      </left>
      <right/>
      <top/>
      <bottom/>
      <diagonal/>
    </border>
    <border>
      <left style="thin">
        <color auto="1"/>
      </left>
      <right/>
      <top/>
      <bottom style="thin">
        <color indexed="64"/>
      </bottom>
      <diagonal/>
    </border>
    <border>
      <left style="thin">
        <color auto="1"/>
      </left>
      <right/>
      <top style="thin">
        <color auto="1"/>
      </top>
      <bottom/>
      <diagonal/>
    </border>
    <border>
      <left style="thin">
        <color auto="1"/>
      </left>
      <right/>
      <top style="thin">
        <color indexed="64"/>
      </top>
      <bottom style="double">
        <color indexed="64"/>
      </bottom>
      <diagonal/>
    </border>
    <border>
      <left style="thin">
        <color auto="1"/>
      </left>
      <right style="thin">
        <color auto="1"/>
      </right>
      <top/>
      <bottom/>
      <diagonal/>
    </border>
    <border>
      <left/>
      <right style="thin">
        <color auto="1"/>
      </right>
      <top/>
      <bottom/>
      <diagonal/>
    </border>
    <border>
      <left/>
      <right style="thin">
        <color auto="1"/>
      </right>
      <top/>
      <bottom style="thin">
        <color indexed="64"/>
      </bottom>
      <diagonal/>
    </border>
    <border>
      <left/>
      <right style="thin">
        <color auto="1"/>
      </right>
      <top style="thin">
        <color auto="1"/>
      </top>
      <bottom/>
      <diagonal/>
    </border>
    <border>
      <left/>
      <right style="thin">
        <color auto="1"/>
      </right>
      <top style="thin">
        <color indexed="64"/>
      </top>
      <bottom style="double">
        <color indexed="64"/>
      </bottom>
      <diagonal/>
    </border>
    <border>
      <left style="thin">
        <color auto="1"/>
      </left>
      <right style="thin">
        <color auto="1"/>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auto="1"/>
      </left>
      <right style="thin">
        <color auto="1"/>
      </right>
      <top style="thin">
        <color indexed="64"/>
      </top>
      <bottom style="thin">
        <color indexed="64"/>
      </bottom>
      <diagonal/>
    </border>
  </borders>
  <cellStyleXfs count="41">
    <xf numFmtId="0" fontId="0" fillId="0" borderId="0"/>
    <xf numFmtId="44" fontId="3" fillId="0" borderId="0" applyFont="0" applyFill="0" applyBorder="0" applyAlignment="0" applyProtection="0"/>
    <xf numFmtId="0" fontId="4" fillId="2" borderId="0" applyNumberFormat="0" applyBorder="0" applyAlignment="0" applyProtection="0"/>
    <xf numFmtId="0" fontId="5" fillId="0" borderId="0" applyNumberFormat="0" applyFill="0" applyBorder="0" applyAlignment="0" applyProtection="0"/>
    <xf numFmtId="0" fontId="3" fillId="3" borderId="0" applyNumberFormat="0" applyBorder="0" applyAlignment="0" applyProtection="0"/>
    <xf numFmtId="0" fontId="7" fillId="0" borderId="0"/>
    <xf numFmtId="44" fontId="7" fillId="0" borderId="0" applyFont="0" applyFill="0" applyBorder="0" applyAlignment="0" applyProtection="0"/>
    <xf numFmtId="0" fontId="11" fillId="0" borderId="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 fontId="16" fillId="0" borderId="0" applyFont="0" applyFill="0" applyBorder="0" applyAlignment="0" applyProtection="0"/>
    <xf numFmtId="3" fontId="16" fillId="0" borderId="0" applyFont="0" applyFill="0" applyBorder="0" applyAlignment="0" applyProtection="0"/>
    <xf numFmtId="44" fontId="11" fillId="0" borderId="0" applyFont="0" applyFill="0" applyBorder="0" applyAlignment="0" applyProtection="0"/>
    <xf numFmtId="167" fontId="16" fillId="0" borderId="0" applyFont="0" applyFill="0" applyBorder="0" applyAlignment="0" applyProtection="0"/>
    <xf numFmtId="168" fontId="16" fillId="0" borderId="0" applyFont="0" applyFill="0" applyBorder="0" applyAlignment="0" applyProtection="0"/>
    <xf numFmtId="0" fontId="16" fillId="0" borderId="0" applyFont="0" applyFill="0" applyBorder="0" applyAlignment="0" applyProtection="0"/>
    <xf numFmtId="2" fontId="16" fillId="0" borderId="0" applyFont="0" applyFill="0" applyBorder="0" applyAlignment="0" applyProtection="0"/>
    <xf numFmtId="0" fontId="17" fillId="0" borderId="0" applyNumberFormat="0" applyFill="0" applyBorder="0" applyAlignment="0" applyProtection="0"/>
    <xf numFmtId="0" fontId="12" fillId="0" borderId="0" applyNumberFormat="0" applyFill="0" applyBorder="0" applyAlignment="0" applyProtection="0"/>
    <xf numFmtId="0" fontId="11" fillId="0" borderId="0"/>
    <xf numFmtId="0" fontId="11" fillId="0" borderId="0"/>
    <xf numFmtId="0" fontId="2" fillId="0" borderId="0"/>
    <xf numFmtId="0" fontId="2" fillId="0" borderId="0"/>
    <xf numFmtId="0" fontId="16" fillId="0" borderId="0"/>
    <xf numFmtId="0" fontId="2" fillId="0" borderId="0"/>
    <xf numFmtId="0" fontId="2" fillId="0" borderId="0"/>
    <xf numFmtId="0" fontId="2" fillId="0" borderId="0"/>
    <xf numFmtId="0" fontId="16" fillId="0" borderId="0"/>
    <xf numFmtId="0" fontId="2" fillId="0" borderId="0"/>
    <xf numFmtId="0" fontId="2" fillId="0" borderId="0"/>
    <xf numFmtId="9" fontId="11" fillId="0" borderId="0" applyFont="0" applyFill="0" applyBorder="0" applyAlignment="0" applyProtection="0"/>
    <xf numFmtId="9" fontId="11" fillId="0" borderId="0" applyFont="0" applyFill="0" applyBorder="0" applyAlignment="0" applyProtection="0"/>
    <xf numFmtId="10" fontId="16" fillId="0" borderId="0" applyFont="0" applyFill="0" applyBorder="0" applyAlignment="0" applyProtection="0"/>
    <xf numFmtId="0" fontId="16" fillId="0" borderId="3" applyNumberFormat="0" applyFont="0" applyFill="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32" fillId="0" borderId="0" applyFont="0" applyFill="0" applyBorder="0" applyAlignment="0" applyProtection="0"/>
    <xf numFmtId="0" fontId="37" fillId="0" borderId="0" applyNumberFormat="0" applyFill="0" applyBorder="0" applyAlignment="0" applyProtection="0"/>
    <xf numFmtId="43" fontId="47" fillId="0" borderId="0" applyFont="0" applyFill="0" applyBorder="0" applyAlignment="0" applyProtection="0"/>
  </cellStyleXfs>
  <cellXfs count="278">
    <xf numFmtId="0" fontId="0" fillId="0" borderId="0" xfId="0"/>
    <xf numFmtId="0" fontId="6" fillId="3" borderId="0" xfId="4" applyFont="1"/>
    <xf numFmtId="0" fontId="3" fillId="3" borderId="0" xfId="4"/>
    <xf numFmtId="0" fontId="8" fillId="0" borderId="0" xfId="5" applyFont="1"/>
    <xf numFmtId="0" fontId="9" fillId="3" borderId="0" xfId="4" applyFont="1"/>
    <xf numFmtId="0" fontId="10" fillId="0" borderId="0" xfId="5" applyFont="1"/>
    <xf numFmtId="0" fontId="10" fillId="0" borderId="1" xfId="5" applyFont="1" applyBorder="1" applyAlignment="1">
      <alignment horizontal="center" wrapText="1"/>
    </xf>
    <xf numFmtId="0" fontId="8" fillId="0" borderId="0" xfId="5" applyFont="1" applyAlignment="1">
      <alignment horizontal="right"/>
    </xf>
    <xf numFmtId="0" fontId="9" fillId="0" borderId="0" xfId="5" applyFont="1"/>
    <xf numFmtId="0" fontId="10" fillId="0" borderId="0" xfId="5" applyFont="1" applyAlignment="1">
      <alignment horizontal="right"/>
    </xf>
    <xf numFmtId="0" fontId="10" fillId="0" borderId="1" xfId="5" applyFont="1" applyBorder="1"/>
    <xf numFmtId="37" fontId="11" fillId="0" borderId="0" xfId="0" applyNumberFormat="1" applyFont="1" applyAlignment="1">
      <alignment horizontal="left" vertical="center"/>
    </xf>
    <xf numFmtId="0" fontId="9" fillId="0" borderId="0" xfId="5" quotePrefix="1" applyFont="1"/>
    <xf numFmtId="0" fontId="8" fillId="0" borderId="0" xfId="2" applyFont="1" applyFill="1"/>
    <xf numFmtId="0" fontId="8" fillId="4" borderId="0" xfId="3" applyFont="1" applyFill="1"/>
    <xf numFmtId="37" fontId="11" fillId="0" borderId="0" xfId="0" applyNumberFormat="1" applyFont="1" applyAlignment="1">
      <alignment vertical="center"/>
    </xf>
    <xf numFmtId="164" fontId="8" fillId="0" borderId="0" xfId="5" applyNumberFormat="1" applyFont="1"/>
    <xf numFmtId="0" fontId="13" fillId="0" borderId="0" xfId="5" applyFont="1"/>
    <xf numFmtId="0" fontId="9" fillId="0" borderId="0" xfId="5" applyFont="1" applyAlignment="1">
      <alignment wrapText="1"/>
    </xf>
    <xf numFmtId="165" fontId="10" fillId="0" borderId="0" xfId="5" applyNumberFormat="1" applyFont="1"/>
    <xf numFmtId="0" fontId="15" fillId="0" borderId="0" xfId="5" applyFont="1"/>
    <xf numFmtId="0" fontId="16" fillId="0" borderId="0" xfId="0" applyFont="1"/>
    <xf numFmtId="0" fontId="6" fillId="3" borderId="0" xfId="4" quotePrefix="1" applyFont="1" applyAlignment="1">
      <alignment horizontal="left"/>
    </xf>
    <xf numFmtId="0" fontId="10" fillId="0" borderId="0" xfId="5" applyFont="1" applyAlignment="1">
      <alignment horizontal="center" wrapText="1"/>
    </xf>
    <xf numFmtId="1" fontId="8" fillId="0" borderId="0" xfId="5" applyNumberFormat="1" applyFont="1"/>
    <xf numFmtId="1" fontId="8" fillId="0" borderId="2" xfId="5" applyNumberFormat="1" applyFont="1" applyBorder="1"/>
    <xf numFmtId="0" fontId="8" fillId="0" borderId="0" xfId="5" applyFont="1" applyAlignment="1">
      <alignment horizontal="right" wrapText="1"/>
    </xf>
    <xf numFmtId="0" fontId="0" fillId="0" borderId="0" xfId="0" applyAlignment="1">
      <alignment wrapText="1"/>
    </xf>
    <xf numFmtId="44" fontId="8" fillId="0" borderId="0" xfId="1" applyFont="1" applyBorder="1"/>
    <xf numFmtId="0" fontId="10" fillId="0" borderId="1" xfId="5" applyFont="1" applyBorder="1" applyAlignment="1">
      <alignment horizontal="right"/>
    </xf>
    <xf numFmtId="0" fontId="10" fillId="0" borderId="1" xfId="5" applyFont="1" applyBorder="1" applyAlignment="1">
      <alignment horizontal="center"/>
    </xf>
    <xf numFmtId="164" fontId="8" fillId="0" borderId="7" xfId="5" applyNumberFormat="1" applyFont="1" applyBorder="1"/>
    <xf numFmtId="164" fontId="8" fillId="0" borderId="7" xfId="2" applyNumberFormat="1" applyFont="1" applyFill="1" applyBorder="1"/>
    <xf numFmtId="164" fontId="8" fillId="0" borderId="0" xfId="2" applyNumberFormat="1" applyFont="1" applyFill="1" applyBorder="1"/>
    <xf numFmtId="164" fontId="8" fillId="0" borderId="7" xfId="6" applyNumberFormat="1" applyFont="1" applyFill="1" applyBorder="1"/>
    <xf numFmtId="164" fontId="8" fillId="0" borderId="0" xfId="6" applyNumberFormat="1" applyFont="1" applyBorder="1"/>
    <xf numFmtId="164" fontId="15" fillId="0" borderId="0" xfId="5" applyNumberFormat="1" applyFont="1"/>
    <xf numFmtId="164" fontId="10" fillId="0" borderId="0" xfId="5" applyNumberFormat="1" applyFont="1"/>
    <xf numFmtId="0" fontId="10" fillId="0" borderId="13" xfId="5" applyFont="1" applyBorder="1" applyAlignment="1">
      <alignment horizontal="center" wrapText="1"/>
    </xf>
    <xf numFmtId="1" fontId="8" fillId="0" borderId="12" xfId="5" applyNumberFormat="1" applyFont="1" applyBorder="1"/>
    <xf numFmtId="1" fontId="8" fillId="0" borderId="14" xfId="5" applyNumberFormat="1" applyFont="1" applyBorder="1"/>
    <xf numFmtId="0" fontId="0" fillId="0" borderId="12" xfId="0" applyBorder="1"/>
    <xf numFmtId="44" fontId="8" fillId="0" borderId="12" xfId="1" applyFont="1" applyBorder="1"/>
    <xf numFmtId="0" fontId="8" fillId="0" borderId="12" xfId="5" applyFont="1" applyBorder="1"/>
    <xf numFmtId="164" fontId="8" fillId="0" borderId="12" xfId="5" applyNumberFormat="1" applyFont="1" applyBorder="1"/>
    <xf numFmtId="0" fontId="10" fillId="0" borderId="12" xfId="5" applyFont="1" applyBorder="1" applyAlignment="1">
      <alignment horizontal="center" wrapText="1"/>
    </xf>
    <xf numFmtId="164" fontId="8" fillId="0" borderId="12" xfId="2" applyNumberFormat="1" applyFont="1" applyFill="1" applyBorder="1"/>
    <xf numFmtId="164" fontId="8" fillId="0" borderId="12" xfId="6" applyNumberFormat="1" applyFont="1" applyBorder="1"/>
    <xf numFmtId="164" fontId="15" fillId="0" borderId="12" xfId="5" applyNumberFormat="1" applyFont="1" applyBorder="1"/>
    <xf numFmtId="164" fontId="10" fillId="0" borderId="12" xfId="5" applyNumberFormat="1" applyFont="1" applyBorder="1"/>
    <xf numFmtId="0" fontId="8" fillId="0" borderId="11" xfId="5" applyFont="1" applyBorder="1"/>
    <xf numFmtId="0" fontId="10" fillId="0" borderId="16" xfId="5" applyFont="1" applyBorder="1" applyAlignment="1">
      <alignment horizontal="center" wrapText="1"/>
    </xf>
    <xf numFmtId="1" fontId="8" fillId="0" borderId="11" xfId="5" applyNumberFormat="1" applyFont="1" applyBorder="1"/>
    <xf numFmtId="0" fontId="0" fillId="0" borderId="11" xfId="0" applyBorder="1"/>
    <xf numFmtId="0" fontId="8" fillId="0" borderId="11" xfId="5" applyFont="1" applyBorder="1" applyAlignment="1">
      <alignment horizontal="right"/>
    </xf>
    <xf numFmtId="0" fontId="10" fillId="0" borderId="11" xfId="5" applyFont="1" applyBorder="1" applyAlignment="1">
      <alignment horizontal="center" wrapText="1"/>
    </xf>
    <xf numFmtId="0" fontId="10" fillId="0" borderId="11" xfId="5" applyFont="1" applyBorder="1" applyAlignment="1">
      <alignment horizontal="right"/>
    </xf>
    <xf numFmtId="165" fontId="8" fillId="0" borderId="11" xfId="5" applyNumberFormat="1" applyFont="1" applyBorder="1"/>
    <xf numFmtId="165" fontId="10" fillId="0" borderId="11" xfId="5" applyNumberFormat="1" applyFont="1" applyBorder="1" applyAlignment="1">
      <alignment horizontal="right"/>
    </xf>
    <xf numFmtId="166" fontId="8" fillId="0" borderId="11" xfId="5" applyNumberFormat="1" applyFont="1" applyBorder="1"/>
    <xf numFmtId="165" fontId="8" fillId="0" borderId="11" xfId="5" applyNumberFormat="1" applyFont="1" applyBorder="1" applyAlignment="1">
      <alignment horizontal="right"/>
    </xf>
    <xf numFmtId="0" fontId="15" fillId="0" borderId="11" xfId="5" applyFont="1" applyBorder="1"/>
    <xf numFmtId="0" fontId="10" fillId="0" borderId="11" xfId="5" applyFont="1" applyBorder="1"/>
    <xf numFmtId="0" fontId="10" fillId="6" borderId="0" xfId="5" applyFont="1" applyFill="1"/>
    <xf numFmtId="0" fontId="8" fillId="6" borderId="0" xfId="5" applyFont="1" applyFill="1" applyAlignment="1">
      <alignment horizontal="right"/>
    </xf>
    <xf numFmtId="0" fontId="8" fillId="6" borderId="11" xfId="5" applyFont="1" applyFill="1" applyBorder="1"/>
    <xf numFmtId="164" fontId="8" fillId="6" borderId="7" xfId="5" applyNumberFormat="1" applyFont="1" applyFill="1" applyBorder="1"/>
    <xf numFmtId="164" fontId="8" fillId="6" borderId="0" xfId="5" applyNumberFormat="1" applyFont="1" applyFill="1"/>
    <xf numFmtId="164" fontId="8" fillId="6" borderId="12" xfId="5" applyNumberFormat="1" applyFont="1" applyFill="1" applyBorder="1"/>
    <xf numFmtId="0" fontId="9" fillId="6" borderId="0" xfId="5" applyFont="1" applyFill="1"/>
    <xf numFmtId="0" fontId="15" fillId="6" borderId="0" xfId="5" applyFont="1" applyFill="1"/>
    <xf numFmtId="0" fontId="15" fillId="6" borderId="11" xfId="5" applyFont="1" applyFill="1" applyBorder="1"/>
    <xf numFmtId="164" fontId="15" fillId="6" borderId="7" xfId="5" applyNumberFormat="1" applyFont="1" applyFill="1" applyBorder="1"/>
    <xf numFmtId="164" fontId="15" fillId="6" borderId="0" xfId="5" applyNumberFormat="1" applyFont="1" applyFill="1"/>
    <xf numFmtId="164" fontId="15" fillId="6" borderId="12" xfId="5" applyNumberFormat="1" applyFont="1" applyFill="1" applyBorder="1"/>
    <xf numFmtId="0" fontId="9" fillId="6" borderId="0" xfId="4" applyFont="1" applyFill="1" applyBorder="1"/>
    <xf numFmtId="0" fontId="6" fillId="6" borderId="0" xfId="4" quotePrefix="1" applyFont="1" applyFill="1" applyBorder="1" applyAlignment="1">
      <alignment horizontal="left"/>
    </xf>
    <xf numFmtId="0" fontId="8" fillId="0" borderId="0" xfId="0" applyFont="1" applyAlignment="1">
      <alignment horizontal="right" vertical="center"/>
    </xf>
    <xf numFmtId="0" fontId="10" fillId="8" borderId="4" xfId="5" applyFont="1" applyFill="1" applyBorder="1"/>
    <xf numFmtId="0" fontId="8" fillId="8" borderId="5" xfId="5" applyFont="1" applyFill="1" applyBorder="1"/>
    <xf numFmtId="0" fontId="8" fillId="8" borderId="17" xfId="5" applyFont="1" applyFill="1" applyBorder="1"/>
    <xf numFmtId="0" fontId="18" fillId="7" borderId="4" xfId="5" applyFont="1" applyFill="1" applyBorder="1"/>
    <xf numFmtId="0" fontId="18" fillId="7" borderId="5" xfId="5" applyFont="1" applyFill="1" applyBorder="1"/>
    <xf numFmtId="0" fontId="19" fillId="7" borderId="17" xfId="5" applyFont="1" applyFill="1" applyBorder="1" applyAlignment="1">
      <alignment horizontal="right"/>
    </xf>
    <xf numFmtId="164" fontId="10" fillId="9" borderId="11" xfId="5" applyNumberFormat="1" applyFont="1" applyFill="1" applyBorder="1" applyAlignment="1">
      <alignment horizontal="right"/>
    </xf>
    <xf numFmtId="164" fontId="10" fillId="9" borderId="2" xfId="5" applyNumberFormat="1" applyFont="1" applyFill="1" applyBorder="1"/>
    <xf numFmtId="0" fontId="10" fillId="10" borderId="11" xfId="5" applyFont="1" applyFill="1" applyBorder="1" applyAlignment="1">
      <alignment horizontal="right"/>
    </xf>
    <xf numFmtId="165" fontId="10" fillId="10" borderId="11" xfId="5" applyNumberFormat="1" applyFont="1" applyFill="1" applyBorder="1" applyAlignment="1">
      <alignment horizontal="right"/>
    </xf>
    <xf numFmtId="0" fontId="10" fillId="11" borderId="0" xfId="5" applyFont="1" applyFill="1"/>
    <xf numFmtId="164" fontId="10" fillId="11" borderId="11" xfId="5" applyNumberFormat="1" applyFont="1" applyFill="1" applyBorder="1"/>
    <xf numFmtId="164" fontId="10" fillId="11" borderId="10" xfId="5" applyNumberFormat="1" applyFont="1" applyFill="1" applyBorder="1"/>
    <xf numFmtId="164" fontId="10" fillId="11" borderId="6" xfId="5" applyNumberFormat="1" applyFont="1" applyFill="1" applyBorder="1"/>
    <xf numFmtId="164" fontId="10" fillId="11" borderId="15" xfId="5" applyNumberFormat="1" applyFont="1" applyFill="1" applyBorder="1"/>
    <xf numFmtId="164" fontId="10" fillId="9" borderId="14" xfId="5" applyNumberFormat="1" applyFont="1" applyFill="1" applyBorder="1"/>
    <xf numFmtId="0" fontId="9" fillId="3" borderId="0" xfId="4" applyFont="1" applyBorder="1"/>
    <xf numFmtId="0" fontId="6" fillId="3" borderId="0" xfId="4" quotePrefix="1" applyFont="1" applyBorder="1" applyAlignment="1">
      <alignment horizontal="left"/>
    </xf>
    <xf numFmtId="0" fontId="20" fillId="0" borderId="0" xfId="5" applyFont="1" applyAlignment="1">
      <alignment horizontal="right"/>
    </xf>
    <xf numFmtId="165" fontId="10" fillId="12" borderId="11" xfId="5" applyNumberFormat="1" applyFont="1" applyFill="1" applyBorder="1" applyAlignment="1">
      <alignment horizontal="right" wrapText="1"/>
    </xf>
    <xf numFmtId="0" fontId="10" fillId="12" borderId="0" xfId="5" applyFont="1" applyFill="1" applyAlignment="1">
      <alignment wrapText="1"/>
    </xf>
    <xf numFmtId="165" fontId="10" fillId="12" borderId="11" xfId="5" applyNumberFormat="1" applyFont="1" applyFill="1" applyBorder="1"/>
    <xf numFmtId="164" fontId="10" fillId="12" borderId="2" xfId="5" applyNumberFormat="1" applyFont="1" applyFill="1" applyBorder="1"/>
    <xf numFmtId="164" fontId="10" fillId="12" borderId="14" xfId="5" applyNumberFormat="1" applyFont="1" applyFill="1" applyBorder="1"/>
    <xf numFmtId="164" fontId="8" fillId="12" borderId="0" xfId="5" applyNumberFormat="1" applyFont="1" applyFill="1"/>
    <xf numFmtId="164" fontId="8" fillId="12" borderId="12" xfId="5" applyNumberFormat="1" applyFont="1" applyFill="1" applyBorder="1"/>
    <xf numFmtId="164" fontId="8" fillId="12" borderId="2" xfId="5" applyNumberFormat="1" applyFont="1" applyFill="1" applyBorder="1"/>
    <xf numFmtId="164" fontId="8" fillId="12" borderId="14" xfId="5" applyNumberFormat="1" applyFont="1" applyFill="1" applyBorder="1"/>
    <xf numFmtId="164" fontId="8" fillId="10" borderId="2" xfId="5" applyNumberFormat="1" applyFont="1" applyFill="1" applyBorder="1"/>
    <xf numFmtId="164" fontId="8" fillId="10" borderId="14" xfId="5" applyNumberFormat="1" applyFont="1" applyFill="1" applyBorder="1"/>
    <xf numFmtId="0" fontId="11" fillId="0" borderId="0" xfId="35" applyFont="1"/>
    <xf numFmtId="0" fontId="1" fillId="0" borderId="0" xfId="35"/>
    <xf numFmtId="0" fontId="12" fillId="0" borderId="0" xfId="35" applyFont="1" applyAlignment="1">
      <alignment horizontal="center"/>
    </xf>
    <xf numFmtId="0" fontId="22" fillId="0" borderId="0" xfId="35" applyFont="1"/>
    <xf numFmtId="0" fontId="23" fillId="0" borderId="0" xfId="35" applyFont="1"/>
    <xf numFmtId="0" fontId="24" fillId="0" borderId="0" xfId="35" applyFont="1" applyAlignment="1">
      <alignment horizontal="center"/>
    </xf>
    <xf numFmtId="0" fontId="22" fillId="0" borderId="0" xfId="35" applyFont="1" applyAlignment="1">
      <alignment vertical="top"/>
    </xf>
    <xf numFmtId="0" fontId="22" fillId="0" borderId="1" xfId="35" applyFont="1" applyBorder="1" applyAlignment="1">
      <alignment horizontal="center" wrapText="1"/>
    </xf>
    <xf numFmtId="3" fontId="23" fillId="0" borderId="0" xfId="36" applyNumberFormat="1" applyFont="1"/>
    <xf numFmtId="0" fontId="23" fillId="9" borderId="0" xfId="35" applyFont="1" applyFill="1" applyProtection="1">
      <protection locked="0"/>
    </xf>
    <xf numFmtId="3" fontId="25" fillId="9" borderId="0" xfId="36" applyNumberFormat="1" applyFont="1" applyFill="1" applyProtection="1">
      <protection locked="0"/>
    </xf>
    <xf numFmtId="0" fontId="26" fillId="0" borderId="0" xfId="35" applyFont="1" applyAlignment="1">
      <alignment horizontal="center"/>
    </xf>
    <xf numFmtId="3" fontId="22" fillId="0" borderId="0" xfId="36" applyNumberFormat="1" applyFont="1"/>
    <xf numFmtId="0" fontId="27" fillId="0" borderId="0" xfId="35" applyFont="1"/>
    <xf numFmtId="3" fontId="28" fillId="9" borderId="0" xfId="36" applyNumberFormat="1" applyFont="1" applyFill="1" applyAlignment="1" applyProtection="1">
      <alignment horizontal="right"/>
      <protection locked="0"/>
    </xf>
    <xf numFmtId="3" fontId="28" fillId="9" borderId="1" xfId="36" applyNumberFormat="1" applyFont="1" applyFill="1" applyBorder="1" applyAlignment="1" applyProtection="1">
      <alignment horizontal="right"/>
      <protection locked="0"/>
    </xf>
    <xf numFmtId="0" fontId="23" fillId="0" borderId="0" xfId="35" applyFont="1" applyAlignment="1">
      <alignment horizontal="right"/>
    </xf>
    <xf numFmtId="3" fontId="23" fillId="0" borderId="0" xfId="36" applyNumberFormat="1" applyFont="1" applyAlignment="1">
      <alignment horizontal="right"/>
    </xf>
    <xf numFmtId="169" fontId="23" fillId="0" borderId="0" xfId="35" applyNumberFormat="1" applyFont="1" applyAlignment="1">
      <alignment horizontal="right"/>
    </xf>
    <xf numFmtId="168" fontId="23" fillId="0" borderId="0" xfId="37" applyNumberFormat="1" applyFont="1" applyAlignment="1">
      <alignment horizontal="right"/>
    </xf>
    <xf numFmtId="0" fontId="22" fillId="0" borderId="0" xfId="35" applyFont="1" applyAlignment="1">
      <alignment horizontal="right"/>
    </xf>
    <xf numFmtId="168" fontId="22" fillId="0" borderId="0" xfId="37" applyNumberFormat="1" applyFont="1" applyAlignment="1">
      <alignment horizontal="right"/>
    </xf>
    <xf numFmtId="6" fontId="22" fillId="0" borderId="0" xfId="35" applyNumberFormat="1" applyFont="1" applyAlignment="1">
      <alignment horizontal="right"/>
    </xf>
    <xf numFmtId="168" fontId="28" fillId="9" borderId="0" xfId="37" applyNumberFormat="1" applyFont="1" applyFill="1" applyBorder="1" applyAlignment="1" applyProtection="1">
      <alignment horizontal="right"/>
      <protection locked="0"/>
    </xf>
    <xf numFmtId="168" fontId="28" fillId="9" borderId="0" xfId="37" applyNumberFormat="1" applyFont="1" applyFill="1" applyAlignment="1" applyProtection="1">
      <alignment horizontal="right"/>
      <protection locked="0"/>
    </xf>
    <xf numFmtId="6" fontId="23" fillId="0" borderId="0" xfId="35" applyNumberFormat="1" applyFont="1" applyAlignment="1">
      <alignment horizontal="right"/>
    </xf>
    <xf numFmtId="6" fontId="23" fillId="0" borderId="0" xfId="35" applyNumberFormat="1" applyFont="1"/>
    <xf numFmtId="6" fontId="23" fillId="0" borderId="1" xfId="35" applyNumberFormat="1" applyFont="1" applyBorder="1"/>
    <xf numFmtId="0" fontId="23" fillId="0" borderId="1" xfId="35" applyFont="1" applyBorder="1"/>
    <xf numFmtId="0" fontId="23" fillId="0" borderId="1" xfId="35" applyFont="1" applyBorder="1" applyAlignment="1">
      <alignment horizontal="right"/>
    </xf>
    <xf numFmtId="1" fontId="23" fillId="0" borderId="0" xfId="35" applyNumberFormat="1" applyFont="1"/>
    <xf numFmtId="1" fontId="24" fillId="0" borderId="0" xfId="35" applyNumberFormat="1" applyFont="1" applyAlignment="1">
      <alignment horizontal="center"/>
    </xf>
    <xf numFmtId="0" fontId="21" fillId="0" borderId="1" xfId="35" applyFont="1" applyBorder="1" applyAlignment="1">
      <alignment horizontal="left"/>
    </xf>
    <xf numFmtId="0" fontId="21" fillId="0" borderId="0" xfId="35" applyFont="1"/>
    <xf numFmtId="0" fontId="29" fillId="5" borderId="0" xfId="35" applyFont="1" applyFill="1"/>
    <xf numFmtId="0" fontId="21" fillId="5" borderId="0" xfId="35" applyFont="1" applyFill="1"/>
    <xf numFmtId="0" fontId="10" fillId="0" borderId="8" xfId="5" applyFont="1" applyBorder="1" applyAlignment="1">
      <alignment horizontal="center" wrapText="1"/>
    </xf>
    <xf numFmtId="1" fontId="8" fillId="0" borderId="7" xfId="5" applyNumberFormat="1" applyFont="1" applyBorder="1"/>
    <xf numFmtId="1" fontId="8" fillId="0" borderId="9" xfId="5" applyNumberFormat="1" applyFont="1" applyBorder="1"/>
    <xf numFmtId="0" fontId="0" fillId="0" borderId="7" xfId="0" applyBorder="1"/>
    <xf numFmtId="44" fontId="8" fillId="0" borderId="7" xfId="1" applyFont="1" applyFill="1" applyBorder="1"/>
    <xf numFmtId="44" fontId="8" fillId="0" borderId="0" xfId="1" applyFont="1" applyFill="1" applyBorder="1"/>
    <xf numFmtId="0" fontId="8" fillId="0" borderId="7" xfId="5" applyFont="1" applyBorder="1"/>
    <xf numFmtId="0" fontId="10" fillId="0" borderId="7" xfId="5" applyFont="1" applyBorder="1" applyAlignment="1">
      <alignment horizontal="center" wrapText="1"/>
    </xf>
    <xf numFmtId="164" fontId="8" fillId="0" borderId="0" xfId="6" applyNumberFormat="1" applyFont="1" applyFill="1" applyBorder="1"/>
    <xf numFmtId="164" fontId="14" fillId="0" borderId="7" xfId="5" applyNumberFormat="1" applyFont="1" applyBorder="1"/>
    <xf numFmtId="164" fontId="15" fillId="0" borderId="7" xfId="5" applyNumberFormat="1" applyFont="1" applyBorder="1"/>
    <xf numFmtId="164" fontId="10" fillId="0" borderId="7" xfId="5" applyNumberFormat="1" applyFont="1" applyBorder="1"/>
    <xf numFmtId="164" fontId="8" fillId="10" borderId="9" xfId="5" applyNumberFormat="1" applyFont="1" applyFill="1" applyBorder="1"/>
    <xf numFmtId="164" fontId="8" fillId="12" borderId="9" xfId="5" applyNumberFormat="1" applyFont="1" applyFill="1" applyBorder="1"/>
    <xf numFmtId="164" fontId="10" fillId="12" borderId="9" xfId="5" applyNumberFormat="1" applyFont="1" applyFill="1" applyBorder="1"/>
    <xf numFmtId="164" fontId="8" fillId="12" borderId="7" xfId="5" applyNumberFormat="1" applyFont="1" applyFill="1" applyBorder="1"/>
    <xf numFmtId="3" fontId="23" fillId="0" borderId="0" xfId="36" applyNumberFormat="1" applyFont="1" applyBorder="1"/>
    <xf numFmtId="3" fontId="25" fillId="9" borderId="0" xfId="36" applyNumberFormat="1" applyFont="1" applyFill="1" applyBorder="1" applyProtection="1">
      <protection locked="0"/>
    </xf>
    <xf numFmtId="3" fontId="22" fillId="0" borderId="0" xfId="36" applyNumberFormat="1" applyFont="1" applyBorder="1"/>
    <xf numFmtId="3" fontId="28" fillId="9" borderId="0" xfId="36" applyNumberFormat="1" applyFont="1" applyFill="1" applyBorder="1" applyAlignment="1" applyProtection="1">
      <alignment horizontal="right"/>
      <protection locked="0"/>
    </xf>
    <xf numFmtId="3" fontId="23" fillId="0" borderId="0" xfId="36" applyNumberFormat="1" applyFont="1" applyBorder="1" applyAlignment="1">
      <alignment horizontal="right"/>
    </xf>
    <xf numFmtId="168" fontId="23" fillId="0" borderId="0" xfId="37" applyNumberFormat="1" applyFont="1" applyBorder="1" applyAlignment="1">
      <alignment horizontal="right"/>
    </xf>
    <xf numFmtId="168" fontId="22" fillId="0" borderId="0" xfId="37" applyNumberFormat="1" applyFont="1" applyBorder="1" applyAlignment="1">
      <alignment horizontal="right"/>
    </xf>
    <xf numFmtId="164" fontId="8" fillId="13" borderId="7" xfId="5" applyNumberFormat="1" applyFont="1" applyFill="1" applyBorder="1"/>
    <xf numFmtId="0" fontId="8" fillId="0" borderId="0" xfId="2" applyFont="1" applyFill="1" applyBorder="1"/>
    <xf numFmtId="165" fontId="10" fillId="0" borderId="11" xfId="5" applyNumberFormat="1" applyFont="1" applyBorder="1"/>
    <xf numFmtId="0" fontId="8" fillId="0" borderId="0" xfId="5" applyFont="1" applyAlignment="1">
      <alignment horizontal="right" vertical="top" wrapText="1"/>
    </xf>
    <xf numFmtId="0" fontId="8" fillId="5" borderId="18" xfId="5" applyFont="1" applyFill="1" applyBorder="1"/>
    <xf numFmtId="10" fontId="8" fillId="5" borderId="19" xfId="5" applyNumberFormat="1" applyFont="1" applyFill="1" applyBorder="1"/>
    <xf numFmtId="0" fontId="33" fillId="0" borderId="0" xfId="24" applyFont="1" applyAlignment="1">
      <alignment vertical="center"/>
    </xf>
    <xf numFmtId="0" fontId="16" fillId="0" borderId="0" xfId="24"/>
    <xf numFmtId="0" fontId="34" fillId="0" borderId="0" xfId="24" applyFont="1" applyAlignment="1">
      <alignment vertical="center"/>
    </xf>
    <xf numFmtId="0" fontId="35" fillId="0" borderId="0" xfId="24" applyFont="1" applyAlignment="1">
      <alignment horizontal="left" vertical="center" indent="4"/>
    </xf>
    <xf numFmtId="0" fontId="34" fillId="0" borderId="0" xfId="24" applyFont="1" applyAlignment="1">
      <alignment horizontal="left" vertical="center" indent="4"/>
    </xf>
    <xf numFmtId="0" fontId="34" fillId="0" borderId="0" xfId="24" applyFont="1" applyAlignment="1">
      <alignment horizontal="left" vertical="center" indent="8"/>
    </xf>
    <xf numFmtId="0" fontId="34" fillId="0" borderId="0" xfId="24" applyFont="1" applyAlignment="1">
      <alignment horizontal="left" vertical="center" indent="11"/>
    </xf>
    <xf numFmtId="0" fontId="39" fillId="0" borderId="0" xfId="24" applyFont="1" applyAlignment="1">
      <alignment horizontal="left" vertical="center" indent="4"/>
    </xf>
    <xf numFmtId="0" fontId="23" fillId="0" borderId="26" xfId="35" applyFont="1" applyBorder="1"/>
    <xf numFmtId="164" fontId="8" fillId="10" borderId="12" xfId="5" applyNumberFormat="1" applyFont="1" applyFill="1" applyBorder="1"/>
    <xf numFmtId="9" fontId="40" fillId="0" borderId="0" xfId="38" applyFont="1" applyFill="1" applyBorder="1"/>
    <xf numFmtId="164" fontId="40" fillId="0" borderId="0" xfId="38" applyNumberFormat="1" applyFont="1" applyFill="1" applyBorder="1"/>
    <xf numFmtId="0" fontId="41" fillId="0" borderId="0" xfId="0" applyFont="1"/>
    <xf numFmtId="170" fontId="0" fillId="0" borderId="0" xfId="33" applyNumberFormat="1" applyFont="1"/>
    <xf numFmtId="0" fontId="21" fillId="0" borderId="0" xfId="0" applyFont="1"/>
    <xf numFmtId="0" fontId="42" fillId="15" borderId="27" xfId="0" applyFont="1" applyFill="1" applyBorder="1"/>
    <xf numFmtId="170" fontId="42" fillId="15" borderId="28" xfId="33" applyNumberFormat="1" applyFont="1" applyFill="1" applyBorder="1"/>
    <xf numFmtId="170" fontId="41" fillId="11" borderId="0" xfId="33" applyNumberFormat="1" applyFont="1" applyFill="1"/>
    <xf numFmtId="0" fontId="42" fillId="16" borderId="27" xfId="0" applyFont="1" applyFill="1" applyBorder="1"/>
    <xf numFmtId="170" fontId="42" fillId="16" borderId="28" xfId="33" applyNumberFormat="1" applyFont="1" applyFill="1" applyBorder="1"/>
    <xf numFmtId="170" fontId="41" fillId="17" borderId="0" xfId="33" applyNumberFormat="1" applyFont="1" applyFill="1"/>
    <xf numFmtId="0" fontId="42" fillId="16" borderId="29" xfId="0" applyFont="1" applyFill="1" applyBorder="1"/>
    <xf numFmtId="170" fontId="42" fillId="16" borderId="30" xfId="33" applyNumberFormat="1" applyFont="1" applyFill="1" applyBorder="1"/>
    <xf numFmtId="0" fontId="36" fillId="0" borderId="0" xfId="24" applyFont="1" applyAlignment="1">
      <alignment horizontal="left" vertical="center" indent="12"/>
    </xf>
    <xf numFmtId="0" fontId="44" fillId="0" borderId="0" xfId="0" applyFont="1" applyAlignment="1">
      <alignment horizontal="left" vertical="center" indent="1"/>
    </xf>
    <xf numFmtId="0" fontId="37" fillId="0" borderId="0" xfId="39" applyAlignment="1">
      <alignment horizontal="left" vertical="center" indent="1"/>
    </xf>
    <xf numFmtId="0" fontId="37" fillId="0" borderId="0" xfId="39" applyAlignment="1">
      <alignment vertical="center"/>
    </xf>
    <xf numFmtId="0" fontId="44" fillId="0" borderId="0" xfId="24" applyFont="1" applyAlignment="1">
      <alignment horizontal="left" vertical="center" indent="1"/>
    </xf>
    <xf numFmtId="0" fontId="18" fillId="0" borderId="0" xfId="5" applyFont="1"/>
    <xf numFmtId="0" fontId="19" fillId="0" borderId="0" xfId="5" applyFont="1" applyAlignment="1">
      <alignment horizontal="right"/>
    </xf>
    <xf numFmtId="0" fontId="30" fillId="5" borderId="0" xfId="5" applyFont="1" applyFill="1"/>
    <xf numFmtId="0" fontId="45" fillId="5" borderId="16" xfId="5" applyFont="1" applyFill="1" applyBorder="1"/>
    <xf numFmtId="0" fontId="18" fillId="5" borderId="0" xfId="5" applyFont="1" applyFill="1"/>
    <xf numFmtId="0" fontId="8" fillId="5" borderId="31" xfId="5" applyFont="1" applyFill="1" applyBorder="1"/>
    <xf numFmtId="0" fontId="14" fillId="5" borderId="0" xfId="5" applyFont="1" applyFill="1"/>
    <xf numFmtId="0" fontId="19" fillId="5" borderId="0" xfId="5" applyFont="1" applyFill="1"/>
    <xf numFmtId="0" fontId="30" fillId="5" borderId="0" xfId="5" applyFont="1" applyFill="1" applyAlignment="1">
      <alignment horizontal="left"/>
    </xf>
    <xf numFmtId="0" fontId="40" fillId="0" borderId="0" xfId="5" applyFont="1"/>
    <xf numFmtId="0" fontId="40" fillId="0" borderId="1" xfId="5" applyFont="1" applyBorder="1"/>
    <xf numFmtId="10" fontId="40" fillId="0" borderId="0" xfId="38" applyNumberFormat="1" applyFont="1"/>
    <xf numFmtId="10" fontId="40" fillId="0" borderId="0" xfId="5" applyNumberFormat="1" applyFont="1"/>
    <xf numFmtId="0" fontId="46" fillId="0" borderId="0" xfId="5" applyFont="1"/>
    <xf numFmtId="0" fontId="40" fillId="0" borderId="1" xfId="5" applyFont="1" applyBorder="1" applyAlignment="1">
      <alignment horizontal="center"/>
    </xf>
    <xf numFmtId="0" fontId="40" fillId="5" borderId="20" xfId="5" applyFont="1" applyFill="1" applyBorder="1"/>
    <xf numFmtId="0" fontId="40" fillId="5" borderId="21" xfId="5" applyFont="1" applyFill="1" applyBorder="1"/>
    <xf numFmtId="0" fontId="40" fillId="0" borderId="0" xfId="2" applyFont="1" applyFill="1" applyAlignment="1">
      <alignment horizontal="right"/>
    </xf>
    <xf numFmtId="0" fontId="40" fillId="0" borderId="0" xfId="5" applyFont="1" applyAlignment="1">
      <alignment horizontal="right"/>
    </xf>
    <xf numFmtId="0" fontId="46" fillId="0" borderId="0" xfId="5" applyFont="1" applyAlignment="1">
      <alignment horizontal="right"/>
    </xf>
    <xf numFmtId="9" fontId="40" fillId="5" borderId="24" xfId="38" applyFont="1" applyFill="1" applyBorder="1"/>
    <xf numFmtId="10" fontId="40" fillId="5" borderId="23" xfId="38" applyNumberFormat="1" applyFont="1" applyFill="1" applyBorder="1"/>
    <xf numFmtId="10" fontId="40" fillId="5" borderId="25" xfId="38" applyNumberFormat="1" applyFont="1" applyFill="1" applyBorder="1"/>
    <xf numFmtId="0" fontId="40" fillId="5" borderId="22" xfId="2" applyFont="1" applyFill="1" applyBorder="1" applyAlignment="1">
      <alignment horizontal="right"/>
    </xf>
    <xf numFmtId="0" fontId="40" fillId="5" borderId="22" xfId="5" applyFont="1" applyFill="1" applyBorder="1" applyAlignment="1">
      <alignment horizontal="right"/>
    </xf>
    <xf numFmtId="0" fontId="46" fillId="5" borderId="22" xfId="5" applyFont="1" applyFill="1" applyBorder="1" applyAlignment="1">
      <alignment horizontal="right"/>
    </xf>
    <xf numFmtId="165" fontId="40" fillId="0" borderId="11" xfId="5" applyNumberFormat="1" applyFont="1" applyBorder="1"/>
    <xf numFmtId="0" fontId="8" fillId="5" borderId="0" xfId="5" applyFont="1" applyFill="1" applyAlignment="1">
      <alignment horizontal="right" vertical="top" wrapText="1"/>
    </xf>
    <xf numFmtId="0" fontId="8" fillId="18" borderId="12" xfId="5" applyFont="1" applyFill="1" applyBorder="1" applyAlignment="1">
      <alignment horizontal="right" vertical="top" wrapText="1" indent="1"/>
    </xf>
    <xf numFmtId="170" fontId="8" fillId="0" borderId="11" xfId="38" applyNumberFormat="1" applyFont="1" applyFill="1" applyBorder="1"/>
    <xf numFmtId="4" fontId="8" fillId="0" borderId="0" xfId="5" applyNumberFormat="1" applyFont="1"/>
    <xf numFmtId="10" fontId="8" fillId="0" borderId="0" xfId="5" applyNumberFormat="1" applyFont="1"/>
    <xf numFmtId="43" fontId="48" fillId="0" borderId="0" xfId="40" applyFont="1"/>
    <xf numFmtId="44" fontId="8" fillId="0" borderId="0" xfId="1" applyFont="1"/>
    <xf numFmtId="44" fontId="48" fillId="0" borderId="0" xfId="1" applyFont="1"/>
    <xf numFmtId="0" fontId="8" fillId="0" borderId="0" xfId="5" quotePrefix="1" applyFont="1"/>
    <xf numFmtId="44" fontId="8" fillId="0" borderId="0" xfId="5" applyNumberFormat="1" applyFont="1"/>
    <xf numFmtId="0" fontId="10" fillId="0" borderId="0" xfId="5" applyFont="1" applyAlignment="1">
      <alignment horizontal="center"/>
    </xf>
    <xf numFmtId="0" fontId="40" fillId="0" borderId="7" xfId="5" applyFont="1" applyBorder="1"/>
    <xf numFmtId="0" fontId="40" fillId="0" borderId="8" xfId="5" applyFont="1" applyBorder="1"/>
    <xf numFmtId="10" fontId="40" fillId="0" borderId="7" xfId="5" applyNumberFormat="1" applyFont="1" applyBorder="1"/>
    <xf numFmtId="0" fontId="40" fillId="0" borderId="12" xfId="5" applyFont="1" applyBorder="1"/>
    <xf numFmtId="0" fontId="40" fillId="0" borderId="13" xfId="5" applyFont="1" applyBorder="1"/>
    <xf numFmtId="10" fontId="40" fillId="0" borderId="12" xfId="5" applyNumberFormat="1" applyFont="1" applyBorder="1"/>
    <xf numFmtId="10" fontId="40" fillId="0" borderId="7" xfId="38" applyNumberFormat="1" applyFont="1" applyBorder="1"/>
    <xf numFmtId="10" fontId="40" fillId="0" borderId="0" xfId="38" applyNumberFormat="1" applyFont="1" applyBorder="1"/>
    <xf numFmtId="10" fontId="40" fillId="0" borderId="12" xfId="38" applyNumberFormat="1" applyFont="1" applyBorder="1"/>
    <xf numFmtId="0" fontId="41" fillId="4" borderId="0" xfId="0" applyFont="1" applyFill="1"/>
    <xf numFmtId="170" fontId="41" fillId="5" borderId="0" xfId="33" applyNumberFormat="1" applyFont="1" applyFill="1"/>
    <xf numFmtId="10" fontId="41" fillId="5" borderId="0" xfId="33" applyFont="1" applyFill="1"/>
    <xf numFmtId="170" fontId="41" fillId="10" borderId="0" xfId="33" applyNumberFormat="1" applyFont="1" applyFill="1"/>
    <xf numFmtId="170" fontId="41" fillId="19" borderId="0" xfId="33" applyNumberFormat="1" applyFont="1" applyFill="1"/>
    <xf numFmtId="0" fontId="43" fillId="5" borderId="0" xfId="0" applyFont="1" applyFill="1"/>
    <xf numFmtId="0" fontId="41" fillId="5" borderId="0" xfId="0" applyFont="1" applyFill="1"/>
    <xf numFmtId="164" fontId="14" fillId="0" borderId="0" xfId="5" applyNumberFormat="1" applyFont="1"/>
    <xf numFmtId="164" fontId="14" fillId="0" borderId="3" xfId="5" applyNumberFormat="1" applyFont="1" applyBorder="1"/>
    <xf numFmtId="0" fontId="22" fillId="0" borderId="1" xfId="35" applyFont="1" applyBorder="1"/>
    <xf numFmtId="0" fontId="37" fillId="0" borderId="0" xfId="39" applyFill="1" applyAlignment="1">
      <alignment horizontal="left" vertical="center" indent="8"/>
    </xf>
    <xf numFmtId="0" fontId="8" fillId="0" borderId="0" xfId="5" applyFont="1" applyAlignment="1">
      <alignment horizontal="left" wrapText="1"/>
    </xf>
    <xf numFmtId="0" fontId="0" fillId="0" borderId="0" xfId="0" applyAlignment="1">
      <alignment horizontal="left" wrapText="1"/>
    </xf>
    <xf numFmtId="0" fontId="10" fillId="0" borderId="7" xfId="5" applyFont="1" applyBorder="1" applyAlignment="1">
      <alignment horizontal="center"/>
    </xf>
    <xf numFmtId="0" fontId="10" fillId="0" borderId="0" xfId="5" applyFont="1" applyAlignment="1">
      <alignment horizontal="center"/>
    </xf>
    <xf numFmtId="0" fontId="10" fillId="0" borderId="12" xfId="5" applyFont="1" applyBorder="1" applyAlignment="1">
      <alignment horizontal="center"/>
    </xf>
    <xf numFmtId="0" fontId="40" fillId="0" borderId="8" xfId="5" applyFont="1" applyBorder="1" applyAlignment="1">
      <alignment horizontal="center"/>
    </xf>
    <xf numFmtId="0" fontId="40" fillId="0" borderId="1" xfId="5" applyFont="1" applyBorder="1" applyAlignment="1">
      <alignment horizontal="center"/>
    </xf>
    <xf numFmtId="0" fontId="40" fillId="0" borderId="13" xfId="5" applyFont="1" applyBorder="1" applyAlignment="1">
      <alignment horizontal="center"/>
    </xf>
    <xf numFmtId="0" fontId="8" fillId="14" borderId="9" xfId="5" applyFont="1" applyFill="1" applyBorder="1" applyAlignment="1">
      <alignment horizontal="left" vertical="top" wrapText="1"/>
    </xf>
    <xf numFmtId="0" fontId="8" fillId="14" borderId="14" xfId="5" applyFont="1" applyFill="1" applyBorder="1" applyAlignment="1">
      <alignment horizontal="left" vertical="top" wrapText="1"/>
    </xf>
    <xf numFmtId="0" fontId="8" fillId="14" borderId="7" xfId="5" applyFont="1" applyFill="1" applyBorder="1" applyAlignment="1">
      <alignment horizontal="left" vertical="top" wrapText="1"/>
    </xf>
    <xf numFmtId="0" fontId="8" fillId="14" borderId="12" xfId="5" applyFont="1" applyFill="1" applyBorder="1" applyAlignment="1">
      <alignment horizontal="left" vertical="top" wrapText="1"/>
    </xf>
    <xf numFmtId="0" fontId="0" fillId="0" borderId="7" xfId="0" applyBorder="1" applyAlignment="1">
      <alignment horizontal="left" vertical="top" wrapText="1"/>
    </xf>
    <xf numFmtId="0" fontId="0" fillId="0" borderId="12" xfId="0" applyBorder="1" applyAlignment="1">
      <alignment horizontal="left" vertical="top" wrapText="1"/>
    </xf>
    <xf numFmtId="0" fontId="0" fillId="0" borderId="8" xfId="0" applyBorder="1" applyAlignment="1">
      <alignment horizontal="left" vertical="top" wrapText="1"/>
    </xf>
    <xf numFmtId="0" fontId="0" fillId="0" borderId="13" xfId="0" applyBorder="1" applyAlignment="1">
      <alignment horizontal="left" vertical="top" wrapText="1"/>
    </xf>
    <xf numFmtId="0" fontId="23" fillId="0" borderId="0" xfId="35" applyFont="1"/>
    <xf numFmtId="0" fontId="21" fillId="0" borderId="1" xfId="35" applyFont="1" applyBorder="1" applyAlignment="1">
      <alignment horizontal="left"/>
    </xf>
    <xf numFmtId="0" fontId="16" fillId="0" borderId="0" xfId="0" applyFont="1" applyAlignment="1">
      <alignment horizontal="center"/>
    </xf>
  </cellXfs>
  <cellStyles count="41">
    <cellStyle name="=C:\WINNT35\SYSTEM32\COMMAND.COM" xfId="7" xr:uid="{00000000-0005-0000-0000-000000000000}"/>
    <cellStyle name="20% - Accent3" xfId="4" builtinId="38"/>
    <cellStyle name="Comma" xfId="40" builtinId="3"/>
    <cellStyle name="Comma [0] 2" xfId="8" xr:uid="{00000000-0005-0000-0000-000002000000}"/>
    <cellStyle name="Comma [0] 2 2" xfId="9" xr:uid="{00000000-0005-0000-0000-000003000000}"/>
    <cellStyle name="Comma [0] 2 3" xfId="10" xr:uid="{00000000-0005-0000-0000-000004000000}"/>
    <cellStyle name="Comma 2" xfId="11" xr:uid="{00000000-0005-0000-0000-000005000000}"/>
    <cellStyle name="Comma 3" xfId="36" xr:uid="{00000000-0005-0000-0000-000006000000}"/>
    <cellStyle name="Comma0" xfId="12" xr:uid="{00000000-0005-0000-0000-000007000000}"/>
    <cellStyle name="Currency" xfId="1" builtinId="4"/>
    <cellStyle name="Currency 2" xfId="6" xr:uid="{00000000-0005-0000-0000-000009000000}"/>
    <cellStyle name="Currency 2 2" xfId="13" xr:uid="{00000000-0005-0000-0000-00000A000000}"/>
    <cellStyle name="Currency 3" xfId="14" xr:uid="{00000000-0005-0000-0000-00000B000000}"/>
    <cellStyle name="Currency 4" xfId="37" xr:uid="{00000000-0005-0000-0000-00000C000000}"/>
    <cellStyle name="Currency0" xfId="15" xr:uid="{00000000-0005-0000-0000-00000D000000}"/>
    <cellStyle name="Date" xfId="16" xr:uid="{00000000-0005-0000-0000-00000E000000}"/>
    <cellStyle name="Explanatory Text" xfId="3" builtinId="53"/>
    <cellStyle name="Fixed" xfId="17" xr:uid="{00000000-0005-0000-0000-000010000000}"/>
    <cellStyle name="Heading 1 2" xfId="18" xr:uid="{00000000-0005-0000-0000-000011000000}"/>
    <cellStyle name="Heading 2 2" xfId="19" xr:uid="{00000000-0005-0000-0000-000012000000}"/>
    <cellStyle name="Hyperlink" xfId="39" builtinId="8"/>
    <cellStyle name="Neutral" xfId="2" builtinId="28"/>
    <cellStyle name="Normal" xfId="0" builtinId="0"/>
    <cellStyle name="Normal 2" xfId="20" xr:uid="{00000000-0005-0000-0000-000016000000}"/>
    <cellStyle name="Normal 2 2" xfId="21" xr:uid="{00000000-0005-0000-0000-000017000000}"/>
    <cellStyle name="Normal 3" xfId="5" xr:uid="{00000000-0005-0000-0000-000018000000}"/>
    <cellStyle name="Normal 3 2" xfId="22" xr:uid="{00000000-0005-0000-0000-000019000000}"/>
    <cellStyle name="Normal 3 3" xfId="23" xr:uid="{00000000-0005-0000-0000-00001A000000}"/>
    <cellStyle name="Normal 4" xfId="24" xr:uid="{00000000-0005-0000-0000-00001B000000}"/>
    <cellStyle name="Normal 4 2" xfId="25" xr:uid="{00000000-0005-0000-0000-00001C000000}"/>
    <cellStyle name="Normal 4 3" xfId="26" xr:uid="{00000000-0005-0000-0000-00001D000000}"/>
    <cellStyle name="Normal 5" xfId="27" xr:uid="{00000000-0005-0000-0000-00001E000000}"/>
    <cellStyle name="Normal 5 2" xfId="28" xr:uid="{00000000-0005-0000-0000-00001F000000}"/>
    <cellStyle name="Normal 6" xfId="29" xr:uid="{00000000-0005-0000-0000-000020000000}"/>
    <cellStyle name="Normal 7" xfId="30" xr:uid="{00000000-0005-0000-0000-000021000000}"/>
    <cellStyle name="Normal 8" xfId="35" xr:uid="{00000000-0005-0000-0000-000022000000}"/>
    <cellStyle name="Percent" xfId="38" builtinId="5"/>
    <cellStyle name="Percent 2" xfId="31" xr:uid="{00000000-0005-0000-0000-000024000000}"/>
    <cellStyle name="Percent 2 2" xfId="32" xr:uid="{00000000-0005-0000-0000-000025000000}"/>
    <cellStyle name="Percent 3" xfId="33" xr:uid="{00000000-0005-0000-0000-000026000000}"/>
    <cellStyle name="Total 2" xfId="34" xr:uid="{00000000-0005-0000-0000-000027000000}"/>
  </cellStyles>
  <dxfs count="7">
    <dxf>
      <font>
        <b val="0"/>
        <i val="0"/>
        <strike val="0"/>
        <condense val="0"/>
        <extend val="0"/>
        <outline val="0"/>
        <shadow val="0"/>
        <u val="none"/>
        <vertAlign val="baseline"/>
        <sz val="12"/>
        <color auto="1"/>
        <name val="Calibri"/>
        <scheme val="minor"/>
      </font>
      <numFmt numFmtId="170" formatCode="0.0%"/>
      <fill>
        <patternFill patternType="solid">
          <fgColor indexed="64"/>
          <bgColor rgb="FFFFFF00"/>
        </patternFill>
      </fill>
    </dxf>
    <dxf>
      <font>
        <b val="0"/>
        <i val="0"/>
        <strike val="0"/>
        <condense val="0"/>
        <extend val="0"/>
        <outline val="0"/>
        <shadow val="0"/>
        <u val="none"/>
        <vertAlign val="baseline"/>
        <sz val="12"/>
        <color auto="1"/>
        <name val="Calibri"/>
        <scheme val="minor"/>
      </font>
      <numFmt numFmtId="170" formatCode="0.0%"/>
      <fill>
        <patternFill patternType="solid">
          <fgColor indexed="64"/>
          <bgColor rgb="FFFFFF00"/>
        </patternFill>
      </fill>
    </dxf>
    <dxf>
      <font>
        <b val="0"/>
        <i val="0"/>
        <strike val="0"/>
        <condense val="0"/>
        <extend val="0"/>
        <outline val="0"/>
        <shadow val="0"/>
        <u val="none"/>
        <vertAlign val="baseline"/>
        <sz val="12"/>
        <color auto="1"/>
        <name val="Calibri"/>
        <scheme val="minor"/>
      </font>
      <numFmt numFmtId="170" formatCode="0.0%"/>
      <fill>
        <patternFill patternType="solid">
          <fgColor indexed="64"/>
          <bgColor rgb="FFFFFF00"/>
        </patternFill>
      </fill>
    </dxf>
    <dxf>
      <font>
        <b val="0"/>
        <i val="0"/>
        <strike val="0"/>
        <condense val="0"/>
        <extend val="0"/>
        <outline val="0"/>
        <shadow val="0"/>
        <u val="none"/>
        <vertAlign val="baseline"/>
        <sz val="12"/>
        <color auto="1"/>
        <name val="Calibri"/>
        <scheme val="minor"/>
      </font>
      <numFmt numFmtId="170" formatCode="0.0%"/>
      <fill>
        <patternFill patternType="solid">
          <fgColor indexed="64"/>
          <bgColor rgb="FFFFFF00"/>
        </patternFill>
      </fill>
    </dxf>
    <dxf>
      <font>
        <strike val="0"/>
        <outline val="0"/>
        <shadow val="0"/>
        <u val="none"/>
        <vertAlign val="baseline"/>
        <sz val="12"/>
        <name val="Calibri"/>
        <scheme val="minor"/>
      </font>
    </dxf>
    <dxf>
      <font>
        <b val="0"/>
        <i val="0"/>
        <strike val="0"/>
        <condense val="0"/>
        <extend val="0"/>
        <outline val="0"/>
        <shadow val="0"/>
        <u val="none"/>
        <vertAlign val="baseline"/>
        <sz val="12"/>
        <color auto="1"/>
        <name val="Calibri"/>
        <scheme val="minor"/>
      </font>
    </dxf>
    <dxf>
      <font>
        <strike val="0"/>
        <outline val="0"/>
        <shadow val="0"/>
        <u val="none"/>
        <vertAlign val="baseline"/>
        <sz val="12"/>
        <name val="Calibri"/>
        <scheme val="minor"/>
      </font>
    </dxf>
  </dxfs>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1590675</xdr:colOff>
      <xdr:row>2</xdr:row>
      <xdr:rowOff>76200</xdr:rowOff>
    </xdr:from>
    <xdr:to>
      <xdr:col>6</xdr:col>
      <xdr:colOff>428625</xdr:colOff>
      <xdr:row>10</xdr:row>
      <xdr:rowOff>9525</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5705475" y="457200"/>
          <a:ext cx="2886075" cy="1457325"/>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ysClr val="windowText" lastClr="000000"/>
              </a:solidFill>
            </a:rPr>
            <a:t>For new programs beginning in 2025-26, a minimum of three years (through 2027-28), must be shown.</a:t>
          </a:r>
        </a:p>
        <a:p>
          <a:pPr algn="l"/>
          <a:r>
            <a:rPr lang="en-US" sz="1200">
              <a:solidFill>
                <a:sysClr val="windowText" lastClr="000000"/>
              </a:solidFill>
            </a:rPr>
            <a:t>*Campus expectation is that new programs must be self-supporting by 2027-28</a:t>
          </a:r>
        </a:p>
        <a:p>
          <a:pPr algn="l"/>
          <a:r>
            <a:rPr lang="en-US" sz="1200">
              <a:solidFill>
                <a:sysClr val="windowText" lastClr="000000"/>
              </a:solidFill>
            </a:rPr>
            <a:t>.</a:t>
          </a:r>
        </a:p>
        <a:p>
          <a:pPr algn="l"/>
          <a:endParaRPr lang="en-US" sz="1200" baseline="0">
            <a:solidFill>
              <a:sysClr val="windowText" lastClr="000000"/>
            </a:solidFill>
          </a:endParaRPr>
        </a:p>
      </xdr:txBody>
    </xdr:sp>
    <xdr:clientData/>
  </xdr:twoCellAnchor>
  <xdr:twoCellAnchor>
    <xdr:from>
      <xdr:col>13</xdr:col>
      <xdr:colOff>1695449</xdr:colOff>
      <xdr:row>3</xdr:row>
      <xdr:rowOff>95251</xdr:rowOff>
    </xdr:from>
    <xdr:to>
      <xdr:col>13</xdr:col>
      <xdr:colOff>4600574</xdr:colOff>
      <xdr:row>9</xdr:row>
      <xdr:rowOff>95251</xdr:rowOff>
    </xdr:to>
    <xdr:sp macro="" textlink="">
      <xdr:nvSpPr>
        <xdr:cNvPr id="7" name="Rectangle 6">
          <a:extLst>
            <a:ext uri="{FF2B5EF4-FFF2-40B4-BE49-F238E27FC236}">
              <a16:creationId xmlns:a16="http://schemas.microsoft.com/office/drawing/2014/main" id="{00000000-0008-0000-0000-000007000000}"/>
            </a:ext>
          </a:extLst>
        </xdr:cNvPr>
        <xdr:cNvSpPr/>
      </xdr:nvSpPr>
      <xdr:spPr>
        <a:xfrm>
          <a:off x="16116299" y="666751"/>
          <a:ext cx="2905125" cy="1143000"/>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ysClr val="windowText" lastClr="000000"/>
              </a:solidFill>
            </a:rPr>
            <a:t>Provide</a:t>
          </a:r>
          <a:r>
            <a:rPr lang="en-US" sz="1200" baseline="0">
              <a:solidFill>
                <a:sysClr val="windowText" lastClr="000000"/>
              </a:solidFill>
            </a:rPr>
            <a:t> additional information/detail in the "Notes" section to describe how line items are calculated and other additional information if necessary to provide context to the budget numbers.</a:t>
          </a:r>
        </a:p>
        <a:p>
          <a:pPr algn="l"/>
          <a:endParaRPr lang="en-US" sz="1100">
            <a:solidFill>
              <a:sysClr val="windowText" lastClr="000000"/>
            </a:solidFill>
          </a:endParaRPr>
        </a:p>
      </xdr:txBody>
    </xdr:sp>
    <xdr:clientData/>
  </xdr:twoCellAnchor>
  <xdr:twoCellAnchor>
    <xdr:from>
      <xdr:col>13</xdr:col>
      <xdr:colOff>2514600</xdr:colOff>
      <xdr:row>9</xdr:row>
      <xdr:rowOff>47625</xdr:rowOff>
    </xdr:from>
    <xdr:to>
      <xdr:col>13</xdr:col>
      <xdr:colOff>2524125</xdr:colOff>
      <xdr:row>13</xdr:row>
      <xdr:rowOff>342900</xdr:rowOff>
    </xdr:to>
    <xdr:cxnSp macro="">
      <xdr:nvCxnSpPr>
        <xdr:cNvPr id="9" name="Straight Arrow Connector 8">
          <a:extLst>
            <a:ext uri="{FF2B5EF4-FFF2-40B4-BE49-F238E27FC236}">
              <a16:creationId xmlns:a16="http://schemas.microsoft.com/office/drawing/2014/main" id="{00000000-0008-0000-0000-000009000000}"/>
            </a:ext>
          </a:extLst>
        </xdr:cNvPr>
        <xdr:cNvCxnSpPr/>
      </xdr:nvCxnSpPr>
      <xdr:spPr>
        <a:xfrm>
          <a:off x="15430500" y="1762125"/>
          <a:ext cx="9525" cy="9715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285750</xdr:colOff>
      <xdr:row>10</xdr:row>
      <xdr:rowOff>9525</xdr:rowOff>
    </xdr:from>
    <xdr:to>
      <xdr:col>5</xdr:col>
      <xdr:colOff>295275</xdr:colOff>
      <xdr:row>13</xdr:row>
      <xdr:rowOff>104775</xdr:rowOff>
    </xdr:to>
    <xdr:cxnSp macro="">
      <xdr:nvCxnSpPr>
        <xdr:cNvPr id="13" name="Straight Arrow Connector 12">
          <a:extLst>
            <a:ext uri="{FF2B5EF4-FFF2-40B4-BE49-F238E27FC236}">
              <a16:creationId xmlns:a16="http://schemas.microsoft.com/office/drawing/2014/main" id="{00000000-0008-0000-0000-00000D000000}"/>
            </a:ext>
          </a:extLst>
        </xdr:cNvPr>
        <xdr:cNvCxnSpPr/>
      </xdr:nvCxnSpPr>
      <xdr:spPr>
        <a:xfrm>
          <a:off x="7400925" y="1914525"/>
          <a:ext cx="9525" cy="5810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257175</xdr:colOff>
      <xdr:row>2</xdr:row>
      <xdr:rowOff>38099</xdr:rowOff>
    </xdr:from>
    <xdr:to>
      <xdr:col>10</xdr:col>
      <xdr:colOff>733425</xdr:colOff>
      <xdr:row>8</xdr:row>
      <xdr:rowOff>166688</xdr:rowOff>
    </xdr:to>
    <xdr:sp macro="" textlink="">
      <xdr:nvSpPr>
        <xdr:cNvPr id="20" name="Rectangle 19">
          <a:extLst>
            <a:ext uri="{FF2B5EF4-FFF2-40B4-BE49-F238E27FC236}">
              <a16:creationId xmlns:a16="http://schemas.microsoft.com/office/drawing/2014/main" id="{00000000-0008-0000-0000-000014000000}"/>
            </a:ext>
          </a:extLst>
        </xdr:cNvPr>
        <xdr:cNvSpPr/>
      </xdr:nvSpPr>
      <xdr:spPr>
        <a:xfrm>
          <a:off x="9420225" y="419099"/>
          <a:ext cx="3562350" cy="1271589"/>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aseline="0">
              <a:solidFill>
                <a:sysClr val="windowText" lastClr="000000"/>
              </a:solidFill>
            </a:rPr>
            <a:t>*If a campus loan has been approved, the loan must be paid beginning in year 3 and completely repaid within five years after the program becomes self-supporting.  For programs with loans, multi-year budget should show a maximum of seven years (less years if the loan is paid off sooner).</a:t>
          </a:r>
          <a:endParaRPr lang="en-US" sz="1200">
            <a:solidFill>
              <a:sysClr val="windowText" lastClr="000000"/>
            </a:solidFill>
          </a:endParaRPr>
        </a:p>
      </xdr:txBody>
    </xdr:sp>
    <xdr:clientData/>
  </xdr:twoCellAnchor>
  <xdr:twoCellAnchor>
    <xdr:from>
      <xdr:col>4</xdr:col>
      <xdr:colOff>542925</xdr:colOff>
      <xdr:row>10</xdr:row>
      <xdr:rowOff>0</xdr:rowOff>
    </xdr:from>
    <xdr:to>
      <xdr:col>5</xdr:col>
      <xdr:colOff>276225</xdr:colOff>
      <xdr:row>13</xdr:row>
      <xdr:rowOff>352425</xdr:rowOff>
    </xdr:to>
    <xdr:cxnSp macro="">
      <xdr:nvCxnSpPr>
        <xdr:cNvPr id="21" name="Straight Arrow Connector 20">
          <a:extLst>
            <a:ext uri="{FF2B5EF4-FFF2-40B4-BE49-F238E27FC236}">
              <a16:creationId xmlns:a16="http://schemas.microsoft.com/office/drawing/2014/main" id="{00000000-0008-0000-0000-000015000000}"/>
            </a:ext>
          </a:extLst>
        </xdr:cNvPr>
        <xdr:cNvCxnSpPr/>
      </xdr:nvCxnSpPr>
      <xdr:spPr>
        <a:xfrm flipH="1">
          <a:off x="6657975" y="1905000"/>
          <a:ext cx="733425" cy="8382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304800</xdr:colOff>
      <xdr:row>10</xdr:row>
      <xdr:rowOff>9525</xdr:rowOff>
    </xdr:from>
    <xdr:to>
      <xdr:col>6</xdr:col>
      <xdr:colOff>333375</xdr:colOff>
      <xdr:row>13</xdr:row>
      <xdr:rowOff>161925</xdr:rowOff>
    </xdr:to>
    <xdr:cxnSp macro="">
      <xdr:nvCxnSpPr>
        <xdr:cNvPr id="25" name="Straight Arrow Connector 24">
          <a:extLst>
            <a:ext uri="{FF2B5EF4-FFF2-40B4-BE49-F238E27FC236}">
              <a16:creationId xmlns:a16="http://schemas.microsoft.com/office/drawing/2014/main" id="{00000000-0008-0000-0000-000019000000}"/>
            </a:ext>
          </a:extLst>
        </xdr:cNvPr>
        <xdr:cNvCxnSpPr/>
      </xdr:nvCxnSpPr>
      <xdr:spPr>
        <a:xfrm>
          <a:off x="7419975" y="1914525"/>
          <a:ext cx="1028700" cy="6381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723901</xdr:colOff>
      <xdr:row>8</xdr:row>
      <xdr:rowOff>166688</xdr:rowOff>
    </xdr:from>
    <xdr:to>
      <xdr:col>9</xdr:col>
      <xdr:colOff>38100</xdr:colOff>
      <xdr:row>13</xdr:row>
      <xdr:rowOff>190500</xdr:rowOff>
    </xdr:to>
    <xdr:cxnSp macro="">
      <xdr:nvCxnSpPr>
        <xdr:cNvPr id="34" name="Straight Arrow Connector 33">
          <a:extLst>
            <a:ext uri="{FF2B5EF4-FFF2-40B4-BE49-F238E27FC236}">
              <a16:creationId xmlns:a16="http://schemas.microsoft.com/office/drawing/2014/main" id="{00000000-0008-0000-0000-000022000000}"/>
            </a:ext>
          </a:extLst>
        </xdr:cNvPr>
        <xdr:cNvCxnSpPr>
          <a:stCxn id="20" idx="2"/>
        </xdr:cNvCxnSpPr>
      </xdr:nvCxnSpPr>
      <xdr:spPr>
        <a:xfrm flipH="1">
          <a:off x="8886826" y="1690688"/>
          <a:ext cx="2314574" cy="89058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990600</xdr:colOff>
      <xdr:row>8</xdr:row>
      <xdr:rowOff>176213</xdr:rowOff>
    </xdr:from>
    <xdr:to>
      <xdr:col>10</xdr:col>
      <xdr:colOff>371475</xdr:colOff>
      <xdr:row>13</xdr:row>
      <xdr:rowOff>123825</xdr:rowOff>
    </xdr:to>
    <xdr:cxnSp macro="">
      <xdr:nvCxnSpPr>
        <xdr:cNvPr id="36" name="Straight Arrow Connector 35">
          <a:extLst>
            <a:ext uri="{FF2B5EF4-FFF2-40B4-BE49-F238E27FC236}">
              <a16:creationId xmlns:a16="http://schemas.microsoft.com/office/drawing/2014/main" id="{00000000-0008-0000-0000-000024000000}"/>
            </a:ext>
          </a:extLst>
        </xdr:cNvPr>
        <xdr:cNvCxnSpPr/>
      </xdr:nvCxnSpPr>
      <xdr:spPr>
        <a:xfrm>
          <a:off x="11153775" y="1700213"/>
          <a:ext cx="1466850" cy="81438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2324100</xdr:colOff>
      <xdr:row>141</xdr:row>
      <xdr:rowOff>95250</xdr:rowOff>
    </xdr:from>
    <xdr:to>
      <xdr:col>3</xdr:col>
      <xdr:colOff>438150</xdr:colOff>
      <xdr:row>141</xdr:row>
      <xdr:rowOff>95250</xdr:rowOff>
    </xdr:to>
    <xdr:cxnSp macro="">
      <xdr:nvCxnSpPr>
        <xdr:cNvPr id="4" name="Straight Arrow Connector 3">
          <a:extLst>
            <a:ext uri="{FF2B5EF4-FFF2-40B4-BE49-F238E27FC236}">
              <a16:creationId xmlns:a16="http://schemas.microsoft.com/office/drawing/2014/main" id="{00000000-0008-0000-0000-000004000000}"/>
            </a:ext>
          </a:extLst>
        </xdr:cNvPr>
        <xdr:cNvCxnSpPr/>
      </xdr:nvCxnSpPr>
      <xdr:spPr>
        <a:xfrm>
          <a:off x="4019550" y="28841700"/>
          <a:ext cx="5334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581024</xdr:colOff>
      <xdr:row>36</xdr:row>
      <xdr:rowOff>104775</xdr:rowOff>
    </xdr:from>
    <xdr:to>
      <xdr:col>16</xdr:col>
      <xdr:colOff>1219200</xdr:colOff>
      <xdr:row>41</xdr:row>
      <xdr:rowOff>38100</xdr:rowOff>
    </xdr:to>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15001874" y="7334250"/>
          <a:ext cx="3524251" cy="1200150"/>
        </a:xfrm>
        <a:prstGeom prst="rect">
          <a:avLst/>
        </a:prstGeom>
        <a:solidFill>
          <a:srgbClr val="CCE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In the "Notes,"</a:t>
          </a:r>
          <a:r>
            <a:rPr lang="en-US" sz="1100" baseline="0">
              <a:solidFill>
                <a:schemeClr val="dk1"/>
              </a:solidFill>
              <a:effectLst/>
              <a:latin typeface="+mn-lt"/>
              <a:ea typeface="+mn-ea"/>
              <a:cs typeface="+mn-cs"/>
            </a:rPr>
            <a:t> column below, p</a:t>
          </a:r>
          <a:r>
            <a:rPr lang="en-US" sz="1100">
              <a:solidFill>
                <a:schemeClr val="dk1"/>
              </a:solidFill>
              <a:effectLst/>
              <a:latin typeface="+mn-lt"/>
              <a:ea typeface="+mn-ea"/>
              <a:cs typeface="+mn-cs"/>
            </a:rPr>
            <a:t>lease indicate if instructional costs are based on per instructor per course or some</a:t>
          </a:r>
          <a:r>
            <a:rPr lang="en-US" sz="1100" baseline="0">
              <a:solidFill>
                <a:schemeClr val="dk1"/>
              </a:solidFill>
              <a:effectLst/>
              <a:latin typeface="+mn-lt"/>
              <a:ea typeface="+mn-ea"/>
              <a:cs typeface="+mn-cs"/>
            </a:rPr>
            <a:t> other basis</a:t>
          </a:r>
          <a:r>
            <a:rPr lang="en-US" sz="1100">
              <a:solidFill>
                <a:schemeClr val="dk1"/>
              </a:solidFill>
              <a:effectLst/>
              <a:latin typeface="+mn-lt"/>
              <a:ea typeface="+mn-ea"/>
              <a:cs typeface="+mn-cs"/>
            </a:rPr>
            <a:t>, how the senate/line faculty are compensated for teaching in your SSGPDP (on-load/buyout, overload, research support in lieu</a:t>
          </a:r>
          <a:r>
            <a:rPr lang="en-US" sz="1100" baseline="0">
              <a:solidFill>
                <a:schemeClr val="dk1"/>
              </a:solidFill>
              <a:effectLst/>
              <a:latin typeface="+mn-lt"/>
              <a:ea typeface="+mn-ea"/>
              <a:cs typeface="+mn-cs"/>
            </a:rPr>
            <a:t> of salary,</a:t>
          </a:r>
          <a:r>
            <a:rPr lang="en-US" sz="1100">
              <a:solidFill>
                <a:schemeClr val="dk1"/>
              </a:solidFill>
              <a:effectLst/>
              <a:latin typeface="+mn-lt"/>
              <a:ea typeface="+mn-ea"/>
              <a:cs typeface="+mn-cs"/>
            </a:rPr>
            <a:t> or other-explain) and how the salary amount is calculated.</a:t>
          </a:r>
        </a:p>
        <a:p>
          <a:endParaRPr lang="en-US" sz="1100"/>
        </a:p>
      </xdr:txBody>
    </xdr:sp>
    <xdr:clientData/>
  </xdr:twoCellAnchor>
  <xdr:twoCellAnchor>
    <xdr:from>
      <xdr:col>2</xdr:col>
      <xdr:colOff>2381250</xdr:colOff>
      <xdr:row>40</xdr:row>
      <xdr:rowOff>457200</xdr:rowOff>
    </xdr:from>
    <xdr:to>
      <xdr:col>13</xdr:col>
      <xdr:colOff>571500</xdr:colOff>
      <xdr:row>40</xdr:row>
      <xdr:rowOff>457200</xdr:rowOff>
    </xdr:to>
    <xdr:cxnSp macro="">
      <xdr:nvCxnSpPr>
        <xdr:cNvPr id="5" name="Straight Arrow Connector 4">
          <a:extLst>
            <a:ext uri="{FF2B5EF4-FFF2-40B4-BE49-F238E27FC236}">
              <a16:creationId xmlns:a16="http://schemas.microsoft.com/office/drawing/2014/main" id="{00000000-0008-0000-0000-000005000000}"/>
            </a:ext>
          </a:extLst>
        </xdr:cNvPr>
        <xdr:cNvCxnSpPr/>
      </xdr:nvCxnSpPr>
      <xdr:spPr>
        <a:xfrm flipH="1">
          <a:off x="4076700" y="8382000"/>
          <a:ext cx="10915650" cy="0"/>
        </a:xfrm>
        <a:prstGeom prst="straightConnector1">
          <a:avLst/>
        </a:prstGeom>
        <a:ln>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47625</xdr:colOff>
      <xdr:row>51</xdr:row>
      <xdr:rowOff>19050</xdr:rowOff>
    </xdr:from>
    <xdr:to>
      <xdr:col>2</xdr:col>
      <xdr:colOff>228600</xdr:colOff>
      <xdr:row>57</xdr:row>
      <xdr:rowOff>142875</xdr:rowOff>
    </xdr:to>
    <xdr:sp macro="" textlink="">
      <xdr:nvSpPr>
        <xdr:cNvPr id="23" name="TextBox 22">
          <a:extLst>
            <a:ext uri="{FF2B5EF4-FFF2-40B4-BE49-F238E27FC236}">
              <a16:creationId xmlns:a16="http://schemas.microsoft.com/office/drawing/2014/main" id="{00000000-0008-0000-0000-000017000000}"/>
            </a:ext>
          </a:extLst>
        </xdr:cNvPr>
        <xdr:cNvSpPr txBox="1"/>
      </xdr:nvSpPr>
      <xdr:spPr>
        <a:xfrm>
          <a:off x="47625" y="9677400"/>
          <a:ext cx="1876425" cy="1219200"/>
        </a:xfrm>
        <a:prstGeom prst="rect">
          <a:avLst/>
        </a:prstGeom>
        <a:solidFill>
          <a:srgbClr val="CCE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Provide the FTE amount for each permanent staff position; if actual FTE differs from budgeted FTE, then provide an explanation in the "Notes" column.</a:t>
          </a:r>
        </a:p>
        <a:p>
          <a:endParaRPr lang="en-US" sz="1100"/>
        </a:p>
      </xdr:txBody>
    </xdr:sp>
    <xdr:clientData/>
  </xdr:twoCellAnchor>
  <xdr:twoCellAnchor>
    <xdr:from>
      <xdr:col>2</xdr:col>
      <xdr:colOff>209550</xdr:colOff>
      <xdr:row>51</xdr:row>
      <xdr:rowOff>152400</xdr:rowOff>
    </xdr:from>
    <xdr:to>
      <xdr:col>2</xdr:col>
      <xdr:colOff>1838325</xdr:colOff>
      <xdr:row>53</xdr:row>
      <xdr:rowOff>28575</xdr:rowOff>
    </xdr:to>
    <xdr:cxnSp macro="">
      <xdr:nvCxnSpPr>
        <xdr:cNvPr id="11" name="Straight Arrow Connector 10">
          <a:extLst>
            <a:ext uri="{FF2B5EF4-FFF2-40B4-BE49-F238E27FC236}">
              <a16:creationId xmlns:a16="http://schemas.microsoft.com/office/drawing/2014/main" id="{00000000-0008-0000-0000-00000B000000}"/>
            </a:ext>
          </a:extLst>
        </xdr:cNvPr>
        <xdr:cNvCxnSpPr/>
      </xdr:nvCxnSpPr>
      <xdr:spPr>
        <a:xfrm flipV="1">
          <a:off x="1905000" y="9906000"/>
          <a:ext cx="1628775" cy="247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2017-18\SSGPDP%20Summary%20and%20Fee%20Tables\2017-18_SSGPDPs_Student%20Charges-08-19-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cirvine-my.sharepoint.com/personal/mathuri1_ad_uci_edu/Documents/Documents/Budget%20Template/3._Cost%20Analysis%20Template%20-%202022-23%20tes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B/Files/Budget/Karen%20Mizumoto/Documents/Self-Support%20Fee%20Analysis/2018-19%20SSGPDP%20Submissions/3.%20%20Cost%20Analysis%20Template%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udentCharges"/>
      <sheetName val="2017-18_SSGPDPs_Student Charges"/>
    </sheetNames>
    <definedNames>
      <definedName name="bttnDown_Click" refersTo="#REF!"/>
    </defined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st Analysis - Part 1"/>
      <sheetName val="Enrollment - Part 2"/>
      <sheetName val="IDC Rates"/>
      <sheetName val="Instructions"/>
    </sheetNames>
    <sheetDataSet>
      <sheetData sheetId="0">
        <row r="31">
          <cell r="E31">
            <v>95000</v>
          </cell>
          <cell r="F31">
            <v>100000</v>
          </cell>
          <cell r="G31">
            <v>108500</v>
          </cell>
        </row>
        <row r="41">
          <cell r="E41">
            <v>106110</v>
          </cell>
          <cell r="F41">
            <v>116220</v>
          </cell>
          <cell r="G41">
            <v>129830</v>
          </cell>
        </row>
        <row r="47">
          <cell r="E47">
            <v>0.374</v>
          </cell>
          <cell r="F47">
            <v>0.374</v>
          </cell>
          <cell r="G47">
            <v>0.374</v>
          </cell>
        </row>
      </sheetData>
      <sheetData sheetId="1">
        <row r="12">
          <cell r="E12">
            <v>10</v>
          </cell>
          <cell r="F12">
            <v>20</v>
          </cell>
          <cell r="G12">
            <v>30</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st Analysis - Part 1"/>
      <sheetName val="Enrollment - Part 2"/>
      <sheetName val="IDC Rates"/>
      <sheetName val="Instructions"/>
    </sheetNames>
    <sheetDataSet>
      <sheetData sheetId="0">
        <row r="2">
          <cell r="D2" t="str">
            <v>Irvine</v>
          </cell>
        </row>
      </sheetData>
      <sheetData sheetId="1"/>
      <sheetData sheetId="2"/>
      <sheetData sheetId="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C358E1C-4D07-478B-8B71-2A6E1DB22093}" name="Table14" displayName="Table14" ref="A2:E12" totalsRowShown="0" headerRowDxfId="6" dataDxfId="5" dataCellStyle="Percent">
  <autoFilter ref="A2:E12" xr:uid="{8C358E1C-4D07-478B-8B71-2A6E1DB22093}"/>
  <sortState xmlns:xlrd2="http://schemas.microsoft.com/office/spreadsheetml/2017/richdata2" ref="A3:E12">
    <sortCondition ref="A2:A12"/>
  </sortState>
  <tableColumns count="5">
    <tableColumn id="1" xr3:uid="{C073C2DA-903F-4762-AAC8-CBA9B1995A19}" name="Campus" dataDxfId="4"/>
    <tableColumn id="2" xr3:uid="{9A19A219-0740-4B65-A4B6-3CE769ABC17F}" name="On-Campus" dataDxfId="3" dataCellStyle="Percent">
      <calculatedColumnFormula>K3</calculatedColumnFormula>
    </tableColumn>
    <tableColumn id="3" xr3:uid="{144FCE98-8AB2-49CE-8FF7-5C43E0F53051}" name="Off-Campus" dataDxfId="2" dataCellStyle="Percent">
      <calculatedColumnFormula>B3/2</calculatedColumnFormula>
    </tableColumn>
    <tableColumn id="4" xr3:uid="{80BD2BF0-5B2B-46FD-9F7C-AC11303D7655}" name="Online" dataDxfId="1" dataCellStyle="Percent">
      <calculatedColumnFormula>C3</calculatedColumnFormula>
    </tableColumn>
    <tableColumn id="5" xr3:uid="{E53B00C6-40E9-49A5-AC77-BAF63B7FA038}" name="UNEX" dataDxfId="0" dataCellStyle="Percent"/>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research.uci.edu/sponsored-projects/employee-fringe-benefi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207"/>
  <sheetViews>
    <sheetView zoomScaleNormal="100" zoomScalePageLayoutView="125" workbookViewId="0">
      <selection activeCell="E41" sqref="E41"/>
    </sheetView>
  </sheetViews>
  <sheetFormatPr defaultColWidth="9.77734375" defaultRowHeight="14.25" x14ac:dyDescent="0.2"/>
  <cols>
    <col min="1" max="1" width="2.33203125" style="3" customWidth="1"/>
    <col min="2" max="2" width="17.44140625" style="3" customWidth="1"/>
    <col min="3" max="3" width="28.21875" style="3" customWidth="1"/>
    <col min="4" max="4" width="23.88671875" style="3" customWidth="1"/>
    <col min="5" max="9" width="11.6640625" style="3" customWidth="1"/>
    <col min="10" max="11" width="12.6640625" style="3" customWidth="1"/>
    <col min="12" max="13" width="12.6640625" style="3" hidden="1" customWidth="1"/>
    <col min="14" max="14" width="39.88671875" style="3" customWidth="1"/>
    <col min="15" max="16" width="17" style="3" customWidth="1"/>
    <col min="17" max="17" width="15.33203125" style="3" customWidth="1"/>
    <col min="18" max="18" width="9.77734375" style="3"/>
    <col min="19" max="19" width="10.44140625" style="3" customWidth="1"/>
    <col min="20" max="23" width="10" style="3" customWidth="1"/>
    <col min="24" max="16384" width="9.77734375" style="3"/>
  </cols>
  <sheetData>
    <row r="1" spans="1:16" ht="15" x14ac:dyDescent="0.25">
      <c r="A1" s="1" t="s">
        <v>18</v>
      </c>
      <c r="B1" s="1"/>
      <c r="C1" s="2"/>
      <c r="D1" s="2"/>
      <c r="E1" s="2"/>
      <c r="F1" s="2"/>
      <c r="G1" s="2"/>
      <c r="H1" s="2"/>
      <c r="I1" s="2"/>
      <c r="J1" s="2"/>
      <c r="K1" s="2"/>
      <c r="L1" s="2"/>
      <c r="M1" s="2"/>
      <c r="N1" s="2"/>
      <c r="O1" s="2"/>
      <c r="P1" s="2"/>
    </row>
    <row r="2" spans="1:16" ht="15" x14ac:dyDescent="0.25">
      <c r="A2" s="1" t="s">
        <v>26</v>
      </c>
      <c r="B2" s="1"/>
      <c r="C2" s="2"/>
      <c r="D2" s="2"/>
      <c r="E2" s="2"/>
      <c r="F2" s="2"/>
      <c r="G2" s="2"/>
      <c r="H2" s="2"/>
      <c r="I2" s="2"/>
      <c r="J2" s="2"/>
      <c r="K2" s="2"/>
      <c r="L2" s="2"/>
      <c r="M2" s="2"/>
      <c r="N2" s="2"/>
      <c r="O2" s="2"/>
      <c r="P2" s="2"/>
    </row>
    <row r="3" spans="1:16" ht="15" x14ac:dyDescent="0.25">
      <c r="A3" s="1" t="s">
        <v>70</v>
      </c>
      <c r="B3" s="1"/>
      <c r="C3" s="2"/>
      <c r="D3" s="2"/>
      <c r="E3" s="2"/>
      <c r="F3" s="2"/>
      <c r="G3" s="2"/>
      <c r="H3" s="2"/>
      <c r="I3" s="2"/>
      <c r="J3" s="2"/>
      <c r="K3" s="2"/>
      <c r="L3" s="2"/>
      <c r="M3" s="2"/>
      <c r="N3" s="2"/>
      <c r="O3" s="2"/>
      <c r="P3" s="2"/>
    </row>
    <row r="4" spans="1:16" ht="15" x14ac:dyDescent="0.25">
      <c r="A4" s="1" t="s">
        <v>25</v>
      </c>
      <c r="B4" s="1"/>
      <c r="C4" s="2"/>
      <c r="D4" s="2"/>
      <c r="E4" s="2"/>
      <c r="F4" s="2"/>
      <c r="G4" s="2"/>
      <c r="H4" s="2"/>
      <c r="I4" s="2"/>
      <c r="J4" s="2"/>
      <c r="K4" s="2"/>
      <c r="L4" s="2"/>
      <c r="M4" s="2"/>
      <c r="N4" s="2"/>
      <c r="O4" s="2"/>
      <c r="P4" s="2"/>
    </row>
    <row r="5" spans="1:16" ht="15" x14ac:dyDescent="0.25">
      <c r="A5" s="1"/>
      <c r="B5" s="22" t="s">
        <v>19</v>
      </c>
      <c r="C5" s="2"/>
      <c r="D5" s="2"/>
      <c r="E5" s="2"/>
      <c r="F5" s="2"/>
      <c r="G5" s="2"/>
      <c r="H5" s="2"/>
      <c r="I5" s="2"/>
      <c r="J5" s="2"/>
      <c r="K5" s="2"/>
      <c r="L5" s="2"/>
      <c r="M5" s="2"/>
      <c r="N5" s="2"/>
      <c r="O5" s="2"/>
      <c r="P5" s="2"/>
    </row>
    <row r="6" spans="1:16" ht="15" x14ac:dyDescent="0.25">
      <c r="A6" s="4"/>
      <c r="B6" s="22" t="s">
        <v>20</v>
      </c>
      <c r="C6" s="4"/>
      <c r="D6" s="4"/>
      <c r="E6" s="4"/>
      <c r="F6" s="4"/>
      <c r="G6" s="4"/>
      <c r="H6" s="4"/>
      <c r="I6" s="4"/>
      <c r="J6" s="4"/>
      <c r="K6" s="4"/>
      <c r="L6" s="4"/>
      <c r="M6" s="4"/>
      <c r="N6" s="4"/>
      <c r="O6" s="4"/>
      <c r="P6" s="4"/>
    </row>
    <row r="7" spans="1:16" ht="15" customHeight="1" x14ac:dyDescent="0.25">
      <c r="A7" s="4"/>
      <c r="B7" s="22" t="s">
        <v>21</v>
      </c>
      <c r="C7" s="4"/>
      <c r="D7" s="4"/>
      <c r="E7" s="4"/>
      <c r="F7" s="4"/>
      <c r="G7" s="4"/>
      <c r="H7" s="4"/>
      <c r="I7" s="4"/>
      <c r="J7" s="4"/>
      <c r="K7" s="4"/>
      <c r="L7" s="4"/>
      <c r="M7" s="4"/>
      <c r="N7" s="4"/>
      <c r="O7" s="4"/>
      <c r="P7" s="4"/>
    </row>
    <row r="8" spans="1:16" ht="15" x14ac:dyDescent="0.25">
      <c r="A8" s="4"/>
      <c r="B8" s="22" t="s">
        <v>22</v>
      </c>
      <c r="C8" s="4"/>
      <c r="D8" s="4"/>
      <c r="E8" s="4"/>
      <c r="F8" s="4"/>
      <c r="G8" s="4"/>
      <c r="H8" s="4"/>
      <c r="I8" s="4"/>
      <c r="J8" s="4"/>
      <c r="K8" s="4"/>
      <c r="L8" s="4"/>
      <c r="M8" s="4"/>
      <c r="N8" s="4"/>
      <c r="O8" s="4"/>
      <c r="P8" s="4"/>
    </row>
    <row r="9" spans="1:16" ht="15" x14ac:dyDescent="0.25">
      <c r="A9" s="4"/>
      <c r="B9" s="22" t="s">
        <v>23</v>
      </c>
      <c r="C9" s="4"/>
      <c r="D9" s="4"/>
      <c r="E9" s="4"/>
      <c r="F9" s="4"/>
      <c r="G9" s="4"/>
      <c r="H9" s="4"/>
      <c r="I9" s="4"/>
      <c r="J9" s="4"/>
      <c r="K9" s="4"/>
      <c r="L9" s="4"/>
      <c r="M9" s="4"/>
      <c r="N9" s="4"/>
      <c r="O9" s="4"/>
      <c r="P9" s="4"/>
    </row>
    <row r="10" spans="1:16" ht="15" x14ac:dyDescent="0.25">
      <c r="A10" s="4"/>
      <c r="B10" s="22" t="s">
        <v>24</v>
      </c>
      <c r="C10" s="4"/>
      <c r="D10" s="4"/>
      <c r="E10" s="4"/>
      <c r="F10" s="4"/>
      <c r="G10" s="4"/>
      <c r="H10" s="4"/>
      <c r="I10" s="4"/>
      <c r="J10" s="4"/>
      <c r="K10" s="4"/>
      <c r="L10" s="4"/>
      <c r="M10" s="4"/>
      <c r="N10" s="4"/>
      <c r="O10" s="4"/>
      <c r="P10" s="4"/>
    </row>
    <row r="11" spans="1:16" ht="15" x14ac:dyDescent="0.25">
      <c r="A11" s="94"/>
      <c r="B11" s="95" t="s">
        <v>71</v>
      </c>
      <c r="C11" s="94"/>
      <c r="D11" s="94"/>
      <c r="E11" s="94"/>
      <c r="F11" s="94"/>
      <c r="G11" s="94"/>
      <c r="H11" s="94"/>
      <c r="I11" s="94"/>
      <c r="J11" s="94"/>
      <c r="K11" s="94"/>
      <c r="L11" s="94"/>
      <c r="M11" s="94"/>
      <c r="N11" s="94"/>
      <c r="O11" s="94"/>
      <c r="P11" s="94"/>
    </row>
    <row r="12" spans="1:16" ht="7.5" customHeight="1" thickBot="1" x14ac:dyDescent="0.3">
      <c r="A12" s="75"/>
      <c r="B12" s="76"/>
      <c r="C12" s="75"/>
      <c r="D12" s="75"/>
      <c r="E12" s="75"/>
      <c r="F12" s="75"/>
      <c r="G12" s="75"/>
      <c r="H12" s="75"/>
      <c r="I12" s="75"/>
      <c r="J12" s="75"/>
      <c r="K12" s="75"/>
      <c r="L12" s="75"/>
      <c r="M12" s="75"/>
      <c r="N12" s="75"/>
      <c r="O12" s="75"/>
      <c r="P12" s="75"/>
    </row>
    <row r="13" spans="1:16" ht="15.75" thickBot="1" x14ac:dyDescent="0.3">
      <c r="A13" s="78" t="s">
        <v>60</v>
      </c>
      <c r="B13" s="79"/>
      <c r="C13" s="80"/>
      <c r="D13" s="43"/>
      <c r="E13" s="261" t="s">
        <v>81</v>
      </c>
      <c r="F13" s="262"/>
      <c r="G13" s="262"/>
      <c r="H13" s="262"/>
      <c r="I13" s="262"/>
      <c r="J13" s="262"/>
      <c r="K13" s="262"/>
      <c r="L13" s="262"/>
      <c r="M13" s="263"/>
    </row>
    <row r="14" spans="1:16" ht="45" x14ac:dyDescent="0.25">
      <c r="A14" s="5" t="s">
        <v>54</v>
      </c>
      <c r="B14" s="5"/>
      <c r="D14" s="55"/>
      <c r="E14" s="144" t="s">
        <v>210</v>
      </c>
      <c r="F14" s="6" t="s">
        <v>212</v>
      </c>
      <c r="G14" s="6" t="s">
        <v>219</v>
      </c>
      <c r="H14" s="6" t="s">
        <v>189</v>
      </c>
      <c r="I14" s="6" t="s">
        <v>211</v>
      </c>
      <c r="J14" s="6" t="s">
        <v>220</v>
      </c>
      <c r="K14" s="6" t="s">
        <v>213</v>
      </c>
      <c r="L14" s="6" t="s">
        <v>213</v>
      </c>
      <c r="M14" s="38" t="s">
        <v>82</v>
      </c>
      <c r="N14" s="30" t="s">
        <v>0</v>
      </c>
      <c r="O14" s="238"/>
      <c r="P14" s="238"/>
    </row>
    <row r="15" spans="1:16" x14ac:dyDescent="0.2">
      <c r="A15" s="3" t="s">
        <v>1</v>
      </c>
      <c r="C15" s="3" t="s">
        <v>34</v>
      </c>
      <c r="D15" s="50"/>
      <c r="E15" s="145"/>
      <c r="F15" s="24"/>
      <c r="G15" s="24"/>
      <c r="H15" s="25"/>
      <c r="I15" s="24"/>
      <c r="J15" s="24"/>
      <c r="K15" s="24"/>
      <c r="L15" s="24"/>
      <c r="M15" s="39"/>
    </row>
    <row r="16" spans="1:16" x14ac:dyDescent="0.2">
      <c r="A16" s="3" t="s">
        <v>2</v>
      </c>
      <c r="C16" s="3" t="s">
        <v>34</v>
      </c>
      <c r="D16" s="50"/>
      <c r="E16" s="145"/>
      <c r="F16" s="24"/>
      <c r="G16" s="24"/>
      <c r="H16" s="24"/>
      <c r="I16" s="24"/>
      <c r="J16" s="24"/>
      <c r="K16" s="24"/>
      <c r="L16" s="24"/>
      <c r="M16" s="39"/>
    </row>
    <row r="17" spans="1:16" x14ac:dyDescent="0.2">
      <c r="A17" s="3" t="s">
        <v>4</v>
      </c>
      <c r="C17" s="3" t="s">
        <v>34</v>
      </c>
      <c r="D17" s="50"/>
      <c r="E17" s="145"/>
      <c r="F17" s="24"/>
      <c r="G17" s="24"/>
      <c r="H17" s="24"/>
      <c r="I17" s="24"/>
      <c r="J17" s="24"/>
      <c r="K17" s="24"/>
      <c r="L17" s="24"/>
      <c r="M17" s="39"/>
    </row>
    <row r="18" spans="1:16" x14ac:dyDescent="0.2">
      <c r="A18" s="3" t="s">
        <v>61</v>
      </c>
      <c r="C18" s="3" t="s">
        <v>34</v>
      </c>
      <c r="D18" s="50"/>
      <c r="E18" s="145"/>
      <c r="F18" s="24"/>
      <c r="G18" s="24"/>
      <c r="H18" s="24"/>
      <c r="I18" s="24"/>
      <c r="J18" s="24"/>
      <c r="K18" s="24"/>
      <c r="L18" s="24"/>
      <c r="M18" s="39"/>
    </row>
    <row r="19" spans="1:16" x14ac:dyDescent="0.2">
      <c r="A19" s="3" t="s">
        <v>62</v>
      </c>
      <c r="C19" s="3" t="s">
        <v>34</v>
      </c>
      <c r="D19" s="50"/>
      <c r="E19" s="145"/>
      <c r="F19" s="24"/>
      <c r="G19" s="24"/>
      <c r="H19" s="24"/>
      <c r="I19" s="24"/>
      <c r="J19" s="24"/>
      <c r="K19" s="24"/>
      <c r="L19" s="24"/>
      <c r="M19" s="39"/>
    </row>
    <row r="20" spans="1:16" x14ac:dyDescent="0.2">
      <c r="A20" s="3" t="s">
        <v>66</v>
      </c>
      <c r="C20" s="3" t="s">
        <v>34</v>
      </c>
      <c r="D20" s="50"/>
      <c r="E20" s="145"/>
      <c r="F20" s="24"/>
      <c r="G20" s="24"/>
      <c r="H20" s="24"/>
      <c r="I20" s="24"/>
      <c r="J20" s="24"/>
      <c r="K20" s="24"/>
      <c r="L20" s="24"/>
      <c r="M20" s="39"/>
    </row>
    <row r="21" spans="1:16" x14ac:dyDescent="0.2">
      <c r="A21" s="3" t="s">
        <v>67</v>
      </c>
      <c r="C21" s="3" t="s">
        <v>34</v>
      </c>
      <c r="D21" s="50"/>
      <c r="E21" s="145"/>
      <c r="F21" s="24"/>
      <c r="G21" s="24"/>
      <c r="H21" s="24"/>
      <c r="I21" s="24"/>
      <c r="J21" s="24"/>
      <c r="K21" s="24"/>
      <c r="L21" s="24"/>
      <c r="M21" s="39"/>
    </row>
    <row r="22" spans="1:16" x14ac:dyDescent="0.2">
      <c r="A22" s="7"/>
      <c r="B22" s="7"/>
      <c r="C22" s="7" t="s">
        <v>5</v>
      </c>
      <c r="D22" s="52"/>
      <c r="E22" s="146">
        <f>SUM(E15:E21)</f>
        <v>0</v>
      </c>
      <c r="F22" s="25">
        <f t="shared" ref="F22:M22" si="0">SUM(F15:F21)</f>
        <v>0</v>
      </c>
      <c r="G22" s="25">
        <f t="shared" si="0"/>
        <v>0</v>
      </c>
      <c r="H22" s="25">
        <f t="shared" si="0"/>
        <v>0</v>
      </c>
      <c r="I22" s="25">
        <f t="shared" si="0"/>
        <v>0</v>
      </c>
      <c r="J22" s="25">
        <f t="shared" si="0"/>
        <v>0</v>
      </c>
      <c r="K22" s="25">
        <f t="shared" ref="K22:L22" si="1">SUM(K15:K21)</f>
        <v>0</v>
      </c>
      <c r="L22" s="25">
        <f t="shared" si="1"/>
        <v>0</v>
      </c>
      <c r="M22" s="40">
        <f t="shared" si="0"/>
        <v>0</v>
      </c>
    </row>
    <row r="23" spans="1:16" customFormat="1" ht="11.25" customHeight="1" x14ac:dyDescent="0.2">
      <c r="D23" s="53"/>
      <c r="E23" s="147"/>
      <c r="M23" s="41"/>
    </row>
    <row r="24" spans="1:16" ht="15" x14ac:dyDescent="0.25">
      <c r="A24" s="5" t="s">
        <v>53</v>
      </c>
      <c r="B24" s="7"/>
      <c r="C24" s="7"/>
      <c r="D24" s="52"/>
      <c r="E24" s="148">
        <v>0</v>
      </c>
      <c r="F24" s="149">
        <v>0</v>
      </c>
      <c r="G24" s="28">
        <v>0</v>
      </c>
      <c r="H24" s="28">
        <v>0</v>
      </c>
      <c r="I24" s="28">
        <v>0</v>
      </c>
      <c r="J24" s="28">
        <v>0</v>
      </c>
      <c r="K24" s="28">
        <v>0</v>
      </c>
      <c r="L24" s="28">
        <v>0</v>
      </c>
      <c r="M24" s="42">
        <v>0</v>
      </c>
    </row>
    <row r="25" spans="1:16" ht="8.25" customHeight="1" x14ac:dyDescent="0.25">
      <c r="A25" s="5"/>
      <c r="B25" s="7"/>
      <c r="C25" s="7"/>
      <c r="D25" s="52"/>
      <c r="E25" s="145"/>
      <c r="F25" s="24"/>
      <c r="G25" s="24"/>
      <c r="H25" s="24"/>
      <c r="I25" s="24"/>
      <c r="J25" s="24"/>
      <c r="K25" s="24"/>
      <c r="L25" s="24"/>
      <c r="M25" s="39"/>
    </row>
    <row r="26" spans="1:16" ht="15" x14ac:dyDescent="0.25">
      <c r="A26" s="5" t="s">
        <v>6</v>
      </c>
      <c r="B26" s="5"/>
      <c r="C26" s="7" t="s">
        <v>7</v>
      </c>
      <c r="D26" s="50"/>
      <c r="E26" s="150"/>
      <c r="M26" s="43"/>
      <c r="N26" s="8"/>
      <c r="O26" s="8"/>
      <c r="P26" s="8"/>
    </row>
    <row r="27" spans="1:16" ht="15" x14ac:dyDescent="0.25">
      <c r="A27" s="5"/>
      <c r="B27" s="5"/>
      <c r="C27" s="7" t="s">
        <v>8</v>
      </c>
      <c r="D27" s="50"/>
      <c r="E27" s="145"/>
      <c r="F27" s="24"/>
      <c r="G27" s="24"/>
      <c r="H27" s="24"/>
      <c r="I27" s="24"/>
      <c r="J27" s="24"/>
      <c r="K27" s="24"/>
      <c r="L27" s="24"/>
      <c r="M27" s="39"/>
      <c r="N27" s="8"/>
      <c r="O27" s="8"/>
      <c r="P27" s="8"/>
    </row>
    <row r="28" spans="1:16" x14ac:dyDescent="0.2">
      <c r="A28" s="7"/>
      <c r="B28" s="7"/>
      <c r="C28" s="7" t="s">
        <v>9</v>
      </c>
      <c r="D28" s="54"/>
      <c r="E28" s="31"/>
      <c r="F28" s="16"/>
      <c r="G28" s="16"/>
      <c r="H28" s="16"/>
      <c r="I28" s="16"/>
      <c r="J28" s="16"/>
      <c r="K28" s="16"/>
      <c r="L28" s="16"/>
      <c r="M28" s="44"/>
      <c r="N28" s="8"/>
      <c r="O28" s="8"/>
      <c r="P28" s="8"/>
    </row>
    <row r="29" spans="1:16" ht="15" x14ac:dyDescent="0.25">
      <c r="A29" s="5"/>
      <c r="B29" s="5"/>
      <c r="C29" s="7" t="s">
        <v>27</v>
      </c>
      <c r="D29" s="50"/>
      <c r="E29" s="31"/>
      <c r="F29" s="16"/>
      <c r="G29" s="16"/>
      <c r="H29" s="16"/>
      <c r="I29" s="16"/>
      <c r="J29" s="16"/>
      <c r="K29" s="16"/>
      <c r="L29" s="16"/>
      <c r="M29" s="44"/>
      <c r="N29" s="8"/>
      <c r="O29" s="8"/>
      <c r="P29" s="8"/>
    </row>
    <row r="30" spans="1:16" ht="15" x14ac:dyDescent="0.25">
      <c r="A30" s="5"/>
      <c r="B30" s="5"/>
      <c r="C30" s="7"/>
      <c r="D30" s="50"/>
      <c r="E30" s="31"/>
      <c r="F30" s="16"/>
      <c r="G30" s="16"/>
      <c r="H30" s="16"/>
      <c r="I30" s="16"/>
      <c r="J30" s="16"/>
      <c r="K30" s="16"/>
      <c r="L30" s="16"/>
      <c r="M30" s="44"/>
      <c r="N30" s="8"/>
      <c r="O30" s="8"/>
      <c r="P30" s="8"/>
    </row>
    <row r="31" spans="1:16" ht="7.5" customHeight="1" thickBot="1" x14ac:dyDescent="0.3">
      <c r="A31" s="63"/>
      <c r="B31" s="63"/>
      <c r="C31" s="64"/>
      <c r="D31" s="65"/>
      <c r="E31" s="66"/>
      <c r="F31" s="67"/>
      <c r="G31" s="67"/>
      <c r="H31" s="67"/>
      <c r="I31" s="67"/>
      <c r="J31" s="67"/>
      <c r="K31" s="67"/>
      <c r="L31" s="67"/>
      <c r="M31" s="68"/>
      <c r="N31" s="69"/>
      <c r="O31" s="69"/>
      <c r="P31" s="69"/>
    </row>
    <row r="32" spans="1:16" ht="15.75" thickBot="1" x14ac:dyDescent="0.3">
      <c r="A32" s="81" t="s">
        <v>55</v>
      </c>
      <c r="B32" s="82"/>
      <c r="C32" s="83"/>
      <c r="D32" s="43"/>
      <c r="E32" s="31"/>
      <c r="F32" s="16"/>
      <c r="G32" s="16"/>
      <c r="H32" s="16"/>
      <c r="I32" s="16"/>
      <c r="J32" s="16"/>
      <c r="K32" s="16"/>
      <c r="L32" s="16"/>
      <c r="M32" s="44"/>
      <c r="N32" s="8"/>
      <c r="O32" s="8"/>
      <c r="P32" s="8"/>
    </row>
    <row r="33" spans="1:16" ht="15" x14ac:dyDescent="0.25">
      <c r="A33" s="209" t="s">
        <v>173</v>
      </c>
      <c r="B33" s="203"/>
      <c r="C33" s="207"/>
      <c r="D33" s="204"/>
      <c r="E33" s="31"/>
      <c r="F33" s="16"/>
      <c r="G33" s="16"/>
      <c r="H33" s="16"/>
      <c r="I33" s="16"/>
      <c r="J33" s="16"/>
      <c r="K33" s="16"/>
      <c r="L33" s="16"/>
      <c r="M33" s="44"/>
      <c r="N33" s="8"/>
      <c r="O33" s="8"/>
      <c r="P33" s="8"/>
    </row>
    <row r="34" spans="1:16" ht="15" x14ac:dyDescent="0.25">
      <c r="A34" s="209" t="s">
        <v>172</v>
      </c>
      <c r="B34" s="205"/>
      <c r="C34" s="208"/>
      <c r="D34" s="206"/>
      <c r="E34" s="31"/>
      <c r="F34" s="16"/>
      <c r="G34" s="16"/>
      <c r="H34" s="16"/>
      <c r="I34" s="16"/>
      <c r="J34" s="16"/>
      <c r="K34" s="16"/>
      <c r="L34" s="16"/>
      <c r="M34" s="44"/>
      <c r="N34" s="8"/>
      <c r="O34" s="8"/>
      <c r="P34" s="8"/>
    </row>
    <row r="35" spans="1:16" ht="15" x14ac:dyDescent="0.25">
      <c r="A35" s="201"/>
      <c r="B35" s="201"/>
      <c r="C35" s="202"/>
      <c r="D35" s="50"/>
      <c r="E35" s="31"/>
      <c r="F35" s="16"/>
      <c r="G35" s="16"/>
      <c r="H35" s="16"/>
      <c r="I35" s="16"/>
      <c r="J35" s="16"/>
      <c r="K35" s="16"/>
      <c r="L35" s="16"/>
      <c r="M35" s="44"/>
      <c r="N35" s="8"/>
      <c r="O35" s="8"/>
      <c r="P35" s="8"/>
    </row>
    <row r="36" spans="1:16" ht="45" x14ac:dyDescent="0.25">
      <c r="A36" s="5"/>
      <c r="B36" s="10"/>
      <c r="C36" s="10" t="s">
        <v>47</v>
      </c>
      <c r="D36" s="51" t="s">
        <v>65</v>
      </c>
      <c r="E36" s="144" t="str">
        <f>+E14</f>
        <v>2025-26 Projected</v>
      </c>
      <c r="F36" s="6" t="str">
        <f t="shared" ref="F36:M36" si="2">+F14</f>
        <v>2026-27 Projected</v>
      </c>
      <c r="G36" s="6" t="str">
        <f t="shared" si="2"/>
        <v>2027-28 Projected</v>
      </c>
      <c r="H36" s="6" t="str">
        <f t="shared" si="2"/>
        <v>2028-29 Projected (if needed)</v>
      </c>
      <c r="I36" s="6" t="str">
        <f t="shared" si="2"/>
        <v>2029-30 Projected (if needed)</v>
      </c>
      <c r="J36" s="6" t="str">
        <f t="shared" si="2"/>
        <v>2030-31 Projected (if needed)</v>
      </c>
      <c r="K36" s="6" t="str">
        <f t="shared" si="2"/>
        <v>2031-32Projected (if needed)</v>
      </c>
      <c r="L36" s="6" t="str">
        <f t="shared" si="2"/>
        <v>2031-32Projected (if needed)</v>
      </c>
      <c r="M36" s="38" t="str">
        <f t="shared" si="2"/>
        <v>2025-26 Projected (if needed)</v>
      </c>
    </row>
    <row r="37" spans="1:16" ht="14.25" customHeight="1" x14ac:dyDescent="0.25">
      <c r="A37" s="5"/>
      <c r="B37" s="5"/>
      <c r="C37" s="77" t="s">
        <v>63</v>
      </c>
      <c r="D37" s="50"/>
      <c r="E37" s="31">
        <f>+'Enrollment-New Programs'!E48</f>
        <v>0</v>
      </c>
      <c r="F37" s="16">
        <f>+'Enrollment-New Programs'!F48</f>
        <v>0</v>
      </c>
      <c r="G37" s="16">
        <f>+'Enrollment-New Programs'!G48</f>
        <v>0</v>
      </c>
      <c r="H37" s="16">
        <f>+'Enrollment-New Programs'!H48</f>
        <v>0</v>
      </c>
      <c r="I37" s="16">
        <f>+'Enrollment-New Programs'!I48</f>
        <v>0</v>
      </c>
      <c r="J37" s="16">
        <f>+'Enrollment-New Programs'!J48</f>
        <v>0</v>
      </c>
      <c r="K37" s="16">
        <f>+'Enrollment-New Programs'!K48</f>
        <v>0</v>
      </c>
      <c r="L37" s="16">
        <f>+'Enrollment-New Programs'!L48</f>
        <v>0</v>
      </c>
      <c r="M37" s="44" t="e">
        <f>+'Enrollment-New Programs'!#REF!</f>
        <v>#REF!</v>
      </c>
      <c r="N37" s="8"/>
      <c r="O37" s="8"/>
      <c r="P37" s="8"/>
    </row>
    <row r="38" spans="1:16" ht="15" x14ac:dyDescent="0.25">
      <c r="A38" s="5"/>
      <c r="B38" s="5"/>
      <c r="C38" s="7" t="s">
        <v>64</v>
      </c>
      <c r="D38" s="50"/>
      <c r="E38" s="31"/>
      <c r="F38" s="16"/>
      <c r="G38" s="16"/>
      <c r="H38" s="16"/>
      <c r="I38" s="16"/>
      <c r="J38" s="16"/>
      <c r="K38" s="16"/>
      <c r="L38" s="16"/>
      <c r="M38" s="44"/>
      <c r="N38" s="8"/>
      <c r="O38" s="8"/>
      <c r="P38" s="8"/>
    </row>
    <row r="39" spans="1:16" ht="15" x14ac:dyDescent="0.25">
      <c r="C39" s="9"/>
      <c r="D39" s="84" t="s">
        <v>48</v>
      </c>
      <c r="E39" s="85">
        <f>+E38+E37</f>
        <v>0</v>
      </c>
      <c r="F39" s="85">
        <f t="shared" ref="F39:M39" si="3">+F38+F37</f>
        <v>0</v>
      </c>
      <c r="G39" s="85">
        <f t="shared" si="3"/>
        <v>0</v>
      </c>
      <c r="H39" s="85">
        <f t="shared" si="3"/>
        <v>0</v>
      </c>
      <c r="I39" s="85">
        <f t="shared" si="3"/>
        <v>0</v>
      </c>
      <c r="J39" s="85">
        <f t="shared" si="3"/>
        <v>0</v>
      </c>
      <c r="K39" s="85">
        <f t="shared" si="3"/>
        <v>0</v>
      </c>
      <c r="L39" s="85">
        <f t="shared" si="3"/>
        <v>0</v>
      </c>
      <c r="M39" s="93" t="e">
        <f t="shared" si="3"/>
        <v>#REF!</v>
      </c>
      <c r="N39" s="8"/>
      <c r="O39" s="8"/>
      <c r="P39" s="8"/>
    </row>
    <row r="40" spans="1:16" ht="10.5" customHeight="1" x14ac:dyDescent="0.2">
      <c r="D40" s="50"/>
      <c r="E40" s="31"/>
      <c r="F40" s="184" t="e">
        <f>(F37-E37)/E37</f>
        <v>#DIV/0!</v>
      </c>
      <c r="G40" s="183" t="e">
        <f t="shared" ref="G40:L40" si="4">(G37-F37)/F37</f>
        <v>#DIV/0!</v>
      </c>
      <c r="H40" s="183" t="e">
        <f t="shared" si="4"/>
        <v>#DIV/0!</v>
      </c>
      <c r="I40" s="183" t="e">
        <f t="shared" si="4"/>
        <v>#DIV/0!</v>
      </c>
      <c r="J40" s="183" t="e">
        <f t="shared" si="4"/>
        <v>#DIV/0!</v>
      </c>
      <c r="K40" s="183" t="e">
        <f t="shared" si="4"/>
        <v>#DIV/0!</v>
      </c>
      <c r="L40" s="183" t="e">
        <f t="shared" si="4"/>
        <v>#DIV/0!</v>
      </c>
      <c r="M40" s="44"/>
    </row>
    <row r="41" spans="1:16" ht="45" x14ac:dyDescent="0.25">
      <c r="A41" s="5"/>
      <c r="B41" s="10"/>
      <c r="C41" s="29" t="s">
        <v>113</v>
      </c>
      <c r="D41" s="51" t="s">
        <v>65</v>
      </c>
      <c r="E41" s="144" t="str">
        <f>+E14</f>
        <v>2025-26 Projected</v>
      </c>
      <c r="F41" s="6" t="str">
        <f t="shared" ref="F41:M41" si="5">+F14</f>
        <v>2026-27 Projected</v>
      </c>
      <c r="G41" s="6" t="str">
        <f t="shared" si="5"/>
        <v>2027-28 Projected</v>
      </c>
      <c r="H41" s="6" t="str">
        <f t="shared" si="5"/>
        <v>2028-29 Projected (if needed)</v>
      </c>
      <c r="I41" s="6" t="str">
        <f t="shared" si="5"/>
        <v>2029-30 Projected (if needed)</v>
      </c>
      <c r="J41" s="6" t="str">
        <f t="shared" si="5"/>
        <v>2030-31 Projected (if needed)</v>
      </c>
      <c r="K41" s="6" t="str">
        <f t="shared" si="5"/>
        <v>2031-32Projected (if needed)</v>
      </c>
      <c r="L41" s="6" t="str">
        <f t="shared" si="5"/>
        <v>2031-32Projected (if needed)</v>
      </c>
      <c r="M41" s="38" t="str">
        <f t="shared" si="5"/>
        <v>2025-26 Projected (if needed)</v>
      </c>
    </row>
    <row r="42" spans="1:16" ht="15" x14ac:dyDescent="0.25">
      <c r="A42" s="5"/>
      <c r="B42" s="5"/>
      <c r="C42" s="9" t="s">
        <v>28</v>
      </c>
      <c r="D42" s="55"/>
      <c r="E42" s="151"/>
      <c r="F42" s="23"/>
      <c r="G42" s="23"/>
      <c r="H42" s="23"/>
      <c r="I42" s="23"/>
      <c r="J42" s="23"/>
      <c r="K42" s="23"/>
      <c r="L42" s="23"/>
      <c r="M42" s="45"/>
    </row>
    <row r="43" spans="1:16" x14ac:dyDescent="0.2">
      <c r="A43" s="11"/>
      <c r="B43" s="259" t="s">
        <v>74</v>
      </c>
      <c r="C43" s="260"/>
      <c r="D43" s="50"/>
      <c r="E43" s="31"/>
      <c r="F43" s="16"/>
      <c r="G43" s="16"/>
      <c r="H43" s="16"/>
      <c r="I43" s="16"/>
      <c r="J43" s="16"/>
      <c r="K43" s="16"/>
      <c r="L43" s="16"/>
      <c r="M43" s="44"/>
      <c r="N43" s="8"/>
      <c r="O43" s="8"/>
      <c r="P43" s="8"/>
    </row>
    <row r="44" spans="1:16" x14ac:dyDescent="0.2">
      <c r="A44" s="11"/>
      <c r="B44" s="260"/>
      <c r="C44" s="260"/>
      <c r="D44" s="50"/>
      <c r="E44" s="31"/>
      <c r="F44" s="16"/>
      <c r="G44" s="16"/>
      <c r="H44" s="16"/>
      <c r="I44" s="16"/>
      <c r="J44" s="16"/>
      <c r="K44" s="16"/>
      <c r="L44" s="16"/>
      <c r="M44" s="44"/>
      <c r="N44" s="8"/>
      <c r="O44" s="8"/>
      <c r="P44" s="8"/>
    </row>
    <row r="45" spans="1:16" x14ac:dyDescent="0.2">
      <c r="A45" s="11"/>
      <c r="B45" s="11"/>
      <c r="C45" s="7" t="s">
        <v>37</v>
      </c>
      <c r="D45" s="50"/>
      <c r="E45" s="31"/>
      <c r="F45" s="16"/>
      <c r="G45" s="16"/>
      <c r="H45" s="16"/>
      <c r="I45" s="16"/>
      <c r="J45" s="16"/>
      <c r="K45" s="16"/>
      <c r="L45" s="16"/>
      <c r="M45" s="44"/>
      <c r="N45" s="8"/>
      <c r="O45" s="8"/>
      <c r="P45" s="8"/>
    </row>
    <row r="46" spans="1:16" x14ac:dyDescent="0.2">
      <c r="A46" s="11"/>
      <c r="B46" s="11"/>
      <c r="C46" s="7" t="s">
        <v>38</v>
      </c>
      <c r="D46" s="50"/>
      <c r="E46" s="31"/>
      <c r="F46" s="16"/>
      <c r="G46" s="16"/>
      <c r="H46" s="16"/>
      <c r="I46" s="16"/>
      <c r="J46" s="16"/>
      <c r="K46" s="16"/>
      <c r="L46" s="16"/>
      <c r="M46" s="44"/>
      <c r="N46" s="8"/>
      <c r="O46" s="8"/>
      <c r="P46" s="8"/>
    </row>
    <row r="47" spans="1:16" x14ac:dyDescent="0.2">
      <c r="A47" s="11"/>
      <c r="B47" s="11"/>
      <c r="C47" s="7" t="s">
        <v>39</v>
      </c>
      <c r="D47" s="50"/>
      <c r="E47" s="31"/>
      <c r="F47" s="16"/>
      <c r="G47" s="16"/>
      <c r="H47" s="16"/>
      <c r="I47" s="16"/>
      <c r="J47" s="16"/>
      <c r="K47" s="16"/>
      <c r="L47" s="16"/>
      <c r="M47" s="44"/>
      <c r="N47" s="8"/>
      <c r="O47" s="8"/>
      <c r="P47" s="8"/>
    </row>
    <row r="48" spans="1:16" x14ac:dyDescent="0.2">
      <c r="A48" s="11"/>
      <c r="B48" s="11"/>
      <c r="C48" s="7" t="s">
        <v>40</v>
      </c>
      <c r="D48" s="50"/>
      <c r="E48" s="31"/>
      <c r="F48" s="16"/>
      <c r="G48" s="16"/>
      <c r="H48" s="16"/>
      <c r="I48" s="16"/>
      <c r="J48" s="16"/>
      <c r="K48" s="16"/>
      <c r="L48" s="16"/>
      <c r="M48" s="44"/>
      <c r="N48" s="8"/>
      <c r="O48" s="8"/>
      <c r="P48" s="8"/>
    </row>
    <row r="49" spans="1:16" x14ac:dyDescent="0.2">
      <c r="C49" s="26" t="s">
        <v>68</v>
      </c>
      <c r="D49" s="50"/>
      <c r="E49" s="31"/>
      <c r="F49" s="16"/>
      <c r="G49" s="16"/>
      <c r="H49" s="16"/>
      <c r="I49" s="16"/>
      <c r="J49" s="16"/>
      <c r="K49" s="16"/>
      <c r="L49" s="16"/>
      <c r="M49" s="44"/>
      <c r="N49" s="8"/>
      <c r="O49" s="8"/>
      <c r="P49" s="8"/>
    </row>
    <row r="50" spans="1:16" ht="15" x14ac:dyDescent="0.25">
      <c r="C50" s="7"/>
      <c r="D50" s="86" t="s">
        <v>10</v>
      </c>
      <c r="E50" s="106">
        <f>SUM(E45:E49)</f>
        <v>0</v>
      </c>
      <c r="F50" s="106">
        <f t="shared" ref="F50:M50" si="6">SUM(F45:F49)</f>
        <v>0</v>
      </c>
      <c r="G50" s="106">
        <f t="shared" si="6"/>
        <v>0</v>
      </c>
      <c r="H50" s="106">
        <f t="shared" si="6"/>
        <v>0</v>
      </c>
      <c r="I50" s="106">
        <f t="shared" si="6"/>
        <v>0</v>
      </c>
      <c r="J50" s="106">
        <f t="shared" si="6"/>
        <v>0</v>
      </c>
      <c r="K50" s="106">
        <f t="shared" si="6"/>
        <v>0</v>
      </c>
      <c r="L50" s="106">
        <f t="shared" si="6"/>
        <v>0</v>
      </c>
      <c r="M50" s="107">
        <f t="shared" si="6"/>
        <v>0</v>
      </c>
      <c r="N50" s="12"/>
      <c r="O50" s="12"/>
      <c r="P50" s="12"/>
    </row>
    <row r="51" spans="1:16" x14ac:dyDescent="0.2">
      <c r="C51" s="7"/>
      <c r="D51" s="54"/>
      <c r="E51" s="31"/>
      <c r="F51" s="183" t="e">
        <f>(F50-E50)/E50</f>
        <v>#DIV/0!</v>
      </c>
      <c r="G51" s="183" t="e">
        <f>(G50-F50)/F50</f>
        <v>#DIV/0!</v>
      </c>
      <c r="H51" s="183" t="e">
        <f>(H50-G50)/G50</f>
        <v>#DIV/0!</v>
      </c>
      <c r="I51" s="183" t="e">
        <f>(I50-H50)/H50</f>
        <v>#DIV/0!</v>
      </c>
      <c r="J51" s="183" t="e">
        <f t="shared" ref="J51" si="7">(J50-I50)/I50</f>
        <v>#DIV/0!</v>
      </c>
      <c r="K51" s="183" t="e">
        <f t="shared" ref="K51" si="8">(K50-J50)/J50</f>
        <v>#DIV/0!</v>
      </c>
      <c r="L51" s="183" t="e">
        <f t="shared" ref="L51" si="9">(L50-K50)/K50</f>
        <v>#DIV/0!</v>
      </c>
      <c r="M51" s="44"/>
      <c r="N51" s="12"/>
      <c r="O51" s="12"/>
      <c r="P51" s="12"/>
    </row>
    <row r="52" spans="1:16" ht="15" x14ac:dyDescent="0.25">
      <c r="A52" s="11"/>
      <c r="B52" s="11"/>
      <c r="C52" s="9" t="s">
        <v>69</v>
      </c>
      <c r="D52" s="57"/>
      <c r="E52" s="31"/>
      <c r="F52" s="16"/>
      <c r="G52" s="16"/>
      <c r="H52" s="16"/>
      <c r="I52" s="16"/>
      <c r="J52" s="16"/>
      <c r="K52" s="16"/>
      <c r="L52" s="16"/>
      <c r="M52" s="44"/>
      <c r="N52" s="8"/>
      <c r="O52" s="8"/>
      <c r="P52" s="8"/>
    </row>
    <row r="53" spans="1:16" x14ac:dyDescent="0.2">
      <c r="A53" s="11"/>
      <c r="B53" s="11" t="s">
        <v>146</v>
      </c>
      <c r="C53" s="7" t="s">
        <v>49</v>
      </c>
      <c r="D53" s="57"/>
      <c r="E53" s="31"/>
      <c r="F53" s="16"/>
      <c r="G53" s="16"/>
      <c r="H53" s="16"/>
      <c r="I53" s="16"/>
      <c r="J53" s="16"/>
      <c r="K53" s="16"/>
      <c r="L53" s="16"/>
      <c r="M53" s="44"/>
      <c r="N53" s="8"/>
      <c r="O53" s="8"/>
      <c r="P53" s="8"/>
    </row>
    <row r="54" spans="1:16" x14ac:dyDescent="0.2">
      <c r="C54" s="7" t="s">
        <v>50</v>
      </c>
      <c r="D54" s="57"/>
      <c r="E54" s="31"/>
      <c r="F54" s="16"/>
      <c r="G54" s="16"/>
      <c r="H54" s="16"/>
      <c r="I54" s="16"/>
      <c r="J54" s="16"/>
      <c r="K54" s="16"/>
      <c r="L54" s="16"/>
      <c r="M54" s="44"/>
      <c r="N54" s="8"/>
      <c r="O54" s="8"/>
      <c r="P54" s="8"/>
    </row>
    <row r="55" spans="1:16" x14ac:dyDescent="0.2">
      <c r="A55" s="11"/>
      <c r="B55" s="11"/>
      <c r="C55" s="7" t="s">
        <v>51</v>
      </c>
      <c r="D55" s="57"/>
      <c r="E55" s="32"/>
      <c r="F55" s="33"/>
      <c r="G55" s="33"/>
      <c r="H55" s="33"/>
      <c r="I55" s="33"/>
      <c r="J55" s="33"/>
      <c r="K55" s="33"/>
      <c r="L55" s="33"/>
      <c r="M55" s="46"/>
      <c r="N55" s="13"/>
      <c r="O55" s="13"/>
      <c r="P55" s="13"/>
    </row>
    <row r="56" spans="1:16" x14ac:dyDescent="0.2">
      <c r="A56" s="11"/>
      <c r="B56" s="11"/>
      <c r="C56" s="7" t="s">
        <v>52</v>
      </c>
      <c r="D56" s="57"/>
      <c r="E56" s="32"/>
      <c r="F56" s="33"/>
      <c r="G56" s="33"/>
      <c r="H56" s="33"/>
      <c r="I56" s="33"/>
      <c r="J56" s="33"/>
      <c r="K56" s="33"/>
      <c r="L56" s="33"/>
      <c r="M56" s="46"/>
      <c r="N56" s="8"/>
      <c r="O56" s="8"/>
      <c r="P56" s="8"/>
    </row>
    <row r="57" spans="1:16" x14ac:dyDescent="0.2">
      <c r="C57" s="26" t="s">
        <v>68</v>
      </c>
      <c r="D57" s="50"/>
      <c r="E57" s="31"/>
      <c r="F57" s="16"/>
      <c r="G57" s="16"/>
      <c r="H57" s="16"/>
      <c r="I57" s="16"/>
      <c r="J57" s="16"/>
      <c r="K57" s="16"/>
      <c r="L57" s="16"/>
      <c r="M57" s="44"/>
      <c r="N57" s="8"/>
      <c r="O57" s="8"/>
      <c r="P57" s="8"/>
    </row>
    <row r="58" spans="1:16" ht="15" x14ac:dyDescent="0.25">
      <c r="A58" s="11"/>
      <c r="B58" s="11"/>
      <c r="C58" s="7"/>
      <c r="D58" s="87" t="s">
        <v>11</v>
      </c>
      <c r="E58" s="106">
        <f>SUM(E53:E57)</f>
        <v>0</v>
      </c>
      <c r="F58" s="106">
        <f t="shared" ref="F58:M58" si="10">SUM(F53:F57)</f>
        <v>0</v>
      </c>
      <c r="G58" s="106">
        <f t="shared" si="10"/>
        <v>0</v>
      </c>
      <c r="H58" s="106">
        <f t="shared" si="10"/>
        <v>0</v>
      </c>
      <c r="I58" s="106">
        <f t="shared" si="10"/>
        <v>0</v>
      </c>
      <c r="J58" s="106">
        <f t="shared" si="10"/>
        <v>0</v>
      </c>
      <c r="K58" s="106">
        <f t="shared" si="10"/>
        <v>0</v>
      </c>
      <c r="L58" s="106">
        <f t="shared" si="10"/>
        <v>0</v>
      </c>
      <c r="M58" s="107">
        <f t="shared" si="10"/>
        <v>0</v>
      </c>
      <c r="N58" s="8"/>
      <c r="O58" s="8"/>
      <c r="P58" s="8"/>
    </row>
    <row r="59" spans="1:16" ht="15" x14ac:dyDescent="0.25">
      <c r="A59" s="11"/>
      <c r="B59" s="11"/>
      <c r="C59" s="7"/>
      <c r="D59" s="58"/>
      <c r="E59" s="16"/>
      <c r="F59" s="183" t="e">
        <f>(F58-E58)/E58</f>
        <v>#DIV/0!</v>
      </c>
      <c r="G59" s="183" t="e">
        <f>(G58-F58)/F58</f>
        <v>#DIV/0!</v>
      </c>
      <c r="H59" s="183" t="e">
        <f>(H58-G58)/G58</f>
        <v>#DIV/0!</v>
      </c>
      <c r="I59" s="183" t="e">
        <f>(I58-H58)/H58</f>
        <v>#DIV/0!</v>
      </c>
      <c r="J59" s="183" t="e">
        <f t="shared" ref="J59" si="11">(J58-I58)/I58</f>
        <v>#DIV/0!</v>
      </c>
      <c r="K59" s="183" t="e">
        <f t="shared" ref="K59" si="12">(K58-J58)/J58</f>
        <v>#DIV/0!</v>
      </c>
      <c r="L59" s="183" t="e">
        <f t="shared" ref="L59" si="13">(L58-K58)/K58</f>
        <v>#DIV/0!</v>
      </c>
      <c r="M59" s="182"/>
      <c r="N59" s="8"/>
      <c r="O59" s="8"/>
      <c r="P59" s="8"/>
    </row>
    <row r="60" spans="1:16" ht="15" x14ac:dyDescent="0.25">
      <c r="A60" s="11"/>
      <c r="B60" s="11"/>
      <c r="C60" s="9" t="s">
        <v>75</v>
      </c>
      <c r="D60" s="57"/>
      <c r="E60" s="31"/>
      <c r="F60" s="16"/>
      <c r="G60" s="16"/>
      <c r="H60" s="16"/>
      <c r="I60" s="16"/>
      <c r="J60" s="16"/>
      <c r="K60" s="16"/>
      <c r="L60" s="16"/>
      <c r="M60" s="44"/>
      <c r="N60" s="8"/>
      <c r="O60" s="8"/>
      <c r="P60" s="8"/>
    </row>
    <row r="61" spans="1:16" x14ac:dyDescent="0.2">
      <c r="A61" s="11"/>
      <c r="B61" s="11"/>
      <c r="C61" s="7" t="s">
        <v>29</v>
      </c>
      <c r="D61" s="57"/>
      <c r="E61" s="31"/>
      <c r="F61" s="16"/>
      <c r="G61" s="16"/>
      <c r="H61" s="16"/>
      <c r="I61" s="16"/>
      <c r="J61" s="16"/>
      <c r="K61" s="16"/>
      <c r="L61" s="16"/>
      <c r="M61" s="44"/>
      <c r="N61" s="8"/>
      <c r="O61" s="8"/>
      <c r="P61" s="8"/>
    </row>
    <row r="62" spans="1:16" x14ac:dyDescent="0.2">
      <c r="A62" s="11"/>
      <c r="B62" s="11"/>
      <c r="C62" s="7" t="s">
        <v>30</v>
      </c>
      <c r="D62" s="59"/>
      <c r="E62" s="31"/>
      <c r="F62" s="16"/>
      <c r="G62" s="16"/>
      <c r="H62" s="16"/>
      <c r="I62" s="16"/>
      <c r="J62" s="16"/>
      <c r="K62" s="16"/>
      <c r="L62" s="16"/>
      <c r="M62" s="44"/>
      <c r="N62" s="8"/>
      <c r="O62" s="8"/>
      <c r="P62" s="8"/>
    </row>
    <row r="63" spans="1:16" ht="15" x14ac:dyDescent="0.25">
      <c r="A63" s="11"/>
      <c r="B63" s="11"/>
      <c r="C63" s="7"/>
      <c r="D63" s="86" t="s">
        <v>12</v>
      </c>
      <c r="E63" s="156">
        <f>SUM(E61:E62)</f>
        <v>0</v>
      </c>
      <c r="F63" s="106">
        <f t="shared" ref="F63:M63" si="14">SUM(F61:F62)</f>
        <v>0</v>
      </c>
      <c r="G63" s="106">
        <f t="shared" si="14"/>
        <v>0</v>
      </c>
      <c r="H63" s="106">
        <f t="shared" si="14"/>
        <v>0</v>
      </c>
      <c r="I63" s="106">
        <f t="shared" si="14"/>
        <v>0</v>
      </c>
      <c r="J63" s="106">
        <f t="shared" si="14"/>
        <v>0</v>
      </c>
      <c r="K63" s="106">
        <f t="shared" si="14"/>
        <v>0</v>
      </c>
      <c r="L63" s="106">
        <f t="shared" si="14"/>
        <v>0</v>
      </c>
      <c r="M63" s="107">
        <f t="shared" si="14"/>
        <v>0</v>
      </c>
      <c r="N63" s="8"/>
      <c r="O63" s="8"/>
      <c r="P63" s="8"/>
    </row>
    <row r="64" spans="1:16" ht="10.5" customHeight="1" x14ac:dyDescent="0.2">
      <c r="A64" s="11"/>
      <c r="B64" s="11"/>
      <c r="C64" s="7"/>
      <c r="D64" s="50"/>
      <c r="E64" s="31"/>
      <c r="F64" s="183" t="e">
        <f>(F63-E63)/E63</f>
        <v>#DIV/0!</v>
      </c>
      <c r="G64" s="183" t="e">
        <f>(G63-F63)/F63</f>
        <v>#DIV/0!</v>
      </c>
      <c r="H64" s="183" t="e">
        <f>(H63-G63)/G63</f>
        <v>#DIV/0!</v>
      </c>
      <c r="I64" s="183" t="e">
        <f>(I63-H63)/H63</f>
        <v>#DIV/0!</v>
      </c>
      <c r="J64" s="183" t="e">
        <f t="shared" ref="J64" si="15">(J63-I63)/I63</f>
        <v>#DIV/0!</v>
      </c>
      <c r="K64" s="183" t="e">
        <f t="shared" ref="K64" si="16">(K63-J63)/J63</f>
        <v>#DIV/0!</v>
      </c>
      <c r="L64" s="183" t="e">
        <f t="shared" ref="L64" si="17">(L63-K63)/K63</f>
        <v>#DIV/0!</v>
      </c>
      <c r="M64" s="44"/>
      <c r="N64" s="8"/>
      <c r="O64" s="8"/>
      <c r="P64" s="8"/>
    </row>
    <row r="65" spans="1:16" ht="15" x14ac:dyDescent="0.25">
      <c r="A65" s="11"/>
      <c r="B65" s="11"/>
      <c r="C65" s="9" t="s">
        <v>31</v>
      </c>
      <c r="D65" s="50"/>
      <c r="E65" s="31"/>
      <c r="F65" s="16"/>
      <c r="G65" s="16"/>
      <c r="H65" s="16"/>
      <c r="I65" s="16"/>
      <c r="J65" s="16"/>
      <c r="K65" s="16"/>
      <c r="L65" s="16"/>
      <c r="M65" s="44"/>
      <c r="N65" s="8"/>
      <c r="O65" s="8"/>
      <c r="P65" s="8"/>
    </row>
    <row r="66" spans="1:16" ht="14.25" customHeight="1" x14ac:dyDescent="0.2">
      <c r="B66" s="259" t="s">
        <v>36</v>
      </c>
      <c r="C66" s="260"/>
      <c r="D66" s="50" t="s">
        <v>3</v>
      </c>
      <c r="E66" s="34"/>
      <c r="F66" s="152"/>
      <c r="G66" s="35"/>
      <c r="H66" s="35"/>
      <c r="I66" s="35"/>
      <c r="J66" s="35"/>
      <c r="K66" s="35"/>
      <c r="L66" s="35"/>
      <c r="M66" s="47"/>
      <c r="N66" s="14"/>
      <c r="O66" s="14"/>
      <c r="P66" s="14"/>
    </row>
    <row r="67" spans="1:16" ht="14.25" customHeight="1" x14ac:dyDescent="0.2">
      <c r="A67"/>
      <c r="B67" s="260"/>
      <c r="C67" s="260"/>
      <c r="D67" s="50"/>
      <c r="E67" s="31"/>
      <c r="F67" s="16"/>
      <c r="G67" s="16"/>
      <c r="H67" s="16"/>
      <c r="I67" s="16"/>
      <c r="J67" s="16"/>
      <c r="K67" s="16"/>
      <c r="L67" s="16"/>
      <c r="M67" s="44"/>
      <c r="N67" s="8"/>
      <c r="O67" s="8"/>
      <c r="P67" s="8"/>
    </row>
    <row r="68" spans="1:16" ht="14.25" customHeight="1" x14ac:dyDescent="0.2">
      <c r="A68" s="27"/>
      <c r="B68" s="27"/>
      <c r="C68" s="26" t="s">
        <v>77</v>
      </c>
      <c r="D68" s="50"/>
      <c r="E68" s="31"/>
      <c r="F68" s="16"/>
      <c r="G68" s="16"/>
      <c r="H68" s="16"/>
      <c r="I68" s="16"/>
      <c r="J68" s="16"/>
      <c r="K68" s="16"/>
      <c r="L68" s="16"/>
      <c r="M68" s="44"/>
      <c r="N68" s="8"/>
      <c r="O68" s="8"/>
      <c r="P68" s="8"/>
    </row>
    <row r="69" spans="1:16" ht="14.25" customHeight="1" x14ac:dyDescent="0.2">
      <c r="A69" s="15"/>
      <c r="B69" s="15"/>
      <c r="C69" s="26" t="s">
        <v>78</v>
      </c>
      <c r="D69" s="50"/>
      <c r="E69" s="31"/>
      <c r="F69" s="16"/>
      <c r="G69" s="16"/>
      <c r="H69" s="16"/>
      <c r="I69" s="16"/>
      <c r="J69" s="16"/>
      <c r="K69" s="16"/>
      <c r="L69" s="16"/>
      <c r="M69" s="44"/>
      <c r="N69" s="8"/>
      <c r="O69" s="8"/>
      <c r="P69" s="8"/>
    </row>
    <row r="70" spans="1:16" ht="14.25" customHeight="1" x14ac:dyDescent="0.2">
      <c r="A70" s="15"/>
      <c r="B70" s="15"/>
      <c r="C70" s="26" t="s">
        <v>79</v>
      </c>
      <c r="D70" s="50"/>
      <c r="E70" s="31"/>
      <c r="F70" s="16"/>
      <c r="G70" s="16"/>
      <c r="H70" s="16"/>
      <c r="I70" s="16"/>
      <c r="J70" s="16"/>
      <c r="K70" s="16"/>
      <c r="L70" s="16"/>
      <c r="M70" s="44"/>
      <c r="N70" s="8"/>
      <c r="O70" s="8"/>
      <c r="P70" s="8"/>
    </row>
    <row r="71" spans="1:16" x14ac:dyDescent="0.2">
      <c r="C71" s="26" t="s">
        <v>80</v>
      </c>
      <c r="D71" s="50"/>
      <c r="E71" s="31"/>
      <c r="F71" s="16"/>
      <c r="G71" s="16"/>
      <c r="H71" s="16"/>
      <c r="I71" s="16"/>
      <c r="J71" s="16"/>
      <c r="K71" s="16"/>
      <c r="L71" s="16"/>
      <c r="M71" s="44"/>
      <c r="N71" s="8"/>
      <c r="O71" s="8"/>
      <c r="P71" s="8"/>
    </row>
    <row r="72" spans="1:16" x14ac:dyDescent="0.2">
      <c r="C72" s="26" t="s">
        <v>68</v>
      </c>
      <c r="D72" s="50"/>
      <c r="E72" s="31"/>
      <c r="F72" s="16"/>
      <c r="G72" s="16"/>
      <c r="H72" s="16"/>
      <c r="I72" s="16"/>
      <c r="J72" s="16"/>
      <c r="K72" s="16"/>
      <c r="L72" s="16"/>
      <c r="M72" s="44"/>
      <c r="N72" s="8"/>
      <c r="O72" s="8"/>
      <c r="P72" s="8"/>
    </row>
    <row r="73" spans="1:16" ht="15" x14ac:dyDescent="0.25">
      <c r="C73" s="7"/>
      <c r="D73" s="86" t="s">
        <v>13</v>
      </c>
      <c r="E73" s="156">
        <f>SUM(E68:E72)</f>
        <v>0</v>
      </c>
      <c r="F73" s="106">
        <f t="shared" ref="F73" si="18">SUM(F68:F72)</f>
        <v>0</v>
      </c>
      <c r="G73" s="106">
        <f t="shared" ref="G73" si="19">SUM(G68:G72)</f>
        <v>0</v>
      </c>
      <c r="H73" s="106">
        <f t="shared" ref="H73" si="20">SUM(H68:H72)</f>
        <v>0</v>
      </c>
      <c r="I73" s="106">
        <f t="shared" ref="I73" si="21">SUM(I68:I72)</f>
        <v>0</v>
      </c>
      <c r="J73" s="106">
        <f t="shared" ref="J73:L73" si="22">SUM(J68:J72)</f>
        <v>0</v>
      </c>
      <c r="K73" s="106">
        <f t="shared" si="22"/>
        <v>0</v>
      </c>
      <c r="L73" s="106">
        <f t="shared" si="22"/>
        <v>0</v>
      </c>
      <c r="M73" s="107">
        <f t="shared" ref="M73" si="23">SUM(M68:M72)</f>
        <v>0</v>
      </c>
      <c r="N73" s="8"/>
      <c r="O73" s="8"/>
      <c r="P73" s="8"/>
    </row>
    <row r="74" spans="1:16" ht="11.25" customHeight="1" x14ac:dyDescent="0.2">
      <c r="C74" s="7"/>
      <c r="D74" s="50"/>
      <c r="E74" s="31"/>
      <c r="F74" s="183" t="e">
        <f>(F73-E73)/E73</f>
        <v>#DIV/0!</v>
      </c>
      <c r="G74" s="183" t="e">
        <f>(G73-F73)/F73</f>
        <v>#DIV/0!</v>
      </c>
      <c r="H74" s="183" t="e">
        <f>(H73-G73)/G73</f>
        <v>#DIV/0!</v>
      </c>
      <c r="I74" s="183" t="e">
        <f>(I73-H73)/H73</f>
        <v>#DIV/0!</v>
      </c>
      <c r="J74" s="183" t="e">
        <f t="shared" ref="J74" si="24">(J73-I73)/I73</f>
        <v>#DIV/0!</v>
      </c>
      <c r="K74" s="183" t="e">
        <f t="shared" ref="K74" si="25">(K73-J73)/J73</f>
        <v>#DIV/0!</v>
      </c>
      <c r="L74" s="183" t="e">
        <f t="shared" ref="L74" si="26">(L73-K73)/K73</f>
        <v>#DIV/0!</v>
      </c>
      <c r="M74" s="44"/>
      <c r="N74" s="8"/>
      <c r="O74" s="8"/>
      <c r="P74" s="8"/>
    </row>
    <row r="75" spans="1:16" ht="15" x14ac:dyDescent="0.25">
      <c r="C75" s="9" t="s">
        <v>32</v>
      </c>
      <c r="D75" s="50"/>
      <c r="E75" s="31"/>
      <c r="F75" s="16"/>
      <c r="G75" s="16"/>
      <c r="H75" s="16"/>
      <c r="I75" s="16"/>
      <c r="J75" s="16"/>
      <c r="K75" s="16"/>
      <c r="L75" s="16"/>
      <c r="M75" s="44"/>
      <c r="N75" s="8"/>
      <c r="O75" s="8"/>
      <c r="P75" s="8"/>
    </row>
    <row r="76" spans="1:16" x14ac:dyDescent="0.2">
      <c r="B76" s="259" t="s">
        <v>56</v>
      </c>
      <c r="C76" s="260"/>
      <c r="D76" s="54"/>
      <c r="E76" s="31"/>
      <c r="F76" s="16"/>
      <c r="G76" s="16"/>
      <c r="H76" s="16"/>
      <c r="I76" s="16"/>
      <c r="J76" s="16"/>
      <c r="K76" s="16"/>
      <c r="L76" s="16"/>
      <c r="M76" s="44"/>
      <c r="N76" s="8"/>
      <c r="O76" s="8"/>
      <c r="P76" s="8"/>
    </row>
    <row r="77" spans="1:16" x14ac:dyDescent="0.2">
      <c r="B77" s="260"/>
      <c r="C77" s="260"/>
      <c r="D77" s="54"/>
      <c r="E77" s="31"/>
      <c r="F77" s="16"/>
      <c r="G77" s="16"/>
      <c r="H77" s="16"/>
      <c r="I77" s="16"/>
      <c r="J77" s="16"/>
      <c r="K77" s="16"/>
      <c r="L77" s="16"/>
      <c r="M77" s="44"/>
      <c r="N77" s="8"/>
      <c r="O77" s="8"/>
      <c r="P77" s="8"/>
    </row>
    <row r="78" spans="1:16" x14ac:dyDescent="0.2">
      <c r="C78" s="26" t="s">
        <v>77</v>
      </c>
      <c r="D78" s="54"/>
      <c r="E78" s="31"/>
      <c r="F78" s="16"/>
      <c r="G78" s="16"/>
      <c r="H78" s="16"/>
      <c r="I78" s="16"/>
      <c r="J78" s="16"/>
      <c r="K78" s="16"/>
      <c r="L78" s="16"/>
      <c r="M78" s="44"/>
      <c r="N78" s="8"/>
      <c r="O78" s="8"/>
      <c r="P78" s="8"/>
    </row>
    <row r="79" spans="1:16" x14ac:dyDescent="0.2">
      <c r="C79" s="26" t="s">
        <v>78</v>
      </c>
      <c r="D79" s="54"/>
      <c r="E79" s="31"/>
      <c r="F79" s="16"/>
      <c r="G79" s="16"/>
      <c r="H79" s="16"/>
      <c r="I79" s="16"/>
      <c r="J79" s="16"/>
      <c r="K79" s="16"/>
      <c r="L79" s="16"/>
      <c r="M79" s="44"/>
      <c r="N79" s="8"/>
      <c r="O79" s="8"/>
      <c r="P79" s="8"/>
    </row>
    <row r="80" spans="1:16" x14ac:dyDescent="0.2">
      <c r="C80" s="26" t="s">
        <v>79</v>
      </c>
      <c r="D80" s="54"/>
      <c r="E80" s="31"/>
      <c r="F80" s="16"/>
      <c r="G80" s="16"/>
      <c r="H80" s="16"/>
      <c r="I80" s="16"/>
      <c r="J80" s="16"/>
      <c r="K80" s="16"/>
      <c r="L80" s="16"/>
      <c r="M80" s="44"/>
      <c r="N80" s="8"/>
      <c r="O80" s="8"/>
      <c r="P80" s="8"/>
    </row>
    <row r="81" spans="1:16" x14ac:dyDescent="0.2">
      <c r="C81" s="26" t="s">
        <v>80</v>
      </c>
      <c r="D81" s="54"/>
      <c r="E81" s="31"/>
      <c r="F81" s="16"/>
      <c r="G81" s="16"/>
      <c r="H81" s="16"/>
      <c r="I81" s="16"/>
      <c r="J81" s="16"/>
      <c r="K81" s="16"/>
      <c r="L81" s="16"/>
      <c r="M81" s="44"/>
      <c r="N81" s="8"/>
      <c r="O81" s="8"/>
      <c r="P81" s="8"/>
    </row>
    <row r="82" spans="1:16" x14ac:dyDescent="0.2">
      <c r="C82" s="26" t="s">
        <v>68</v>
      </c>
      <c r="D82" s="50"/>
      <c r="E82" s="31"/>
      <c r="F82" s="16"/>
      <c r="G82" s="16"/>
      <c r="H82" s="16"/>
      <c r="I82" s="16"/>
      <c r="J82" s="16"/>
      <c r="K82" s="16"/>
      <c r="L82" s="16"/>
      <c r="M82" s="44"/>
      <c r="N82" s="8"/>
      <c r="O82" s="8"/>
      <c r="P82" s="8"/>
    </row>
    <row r="83" spans="1:16" ht="15" x14ac:dyDescent="0.25">
      <c r="C83" s="7"/>
      <c r="D83" s="86" t="s">
        <v>14</v>
      </c>
      <c r="E83" s="156">
        <f>SUM(E78:E82)</f>
        <v>0</v>
      </c>
      <c r="F83" s="106">
        <f t="shared" ref="F83" si="27">SUM(F78:F82)</f>
        <v>0</v>
      </c>
      <c r="G83" s="106">
        <f t="shared" ref="G83" si="28">SUM(G78:G82)</f>
        <v>0</v>
      </c>
      <c r="H83" s="106">
        <f t="shared" ref="H83" si="29">SUM(H78:H82)</f>
        <v>0</v>
      </c>
      <c r="I83" s="106">
        <f>SUM(I78:I82)</f>
        <v>0</v>
      </c>
      <c r="J83" s="106">
        <f t="shared" ref="J83:L83" si="30">SUM(J78:J82)</f>
        <v>0</v>
      </c>
      <c r="K83" s="106">
        <f t="shared" si="30"/>
        <v>0</v>
      </c>
      <c r="L83" s="106">
        <f t="shared" si="30"/>
        <v>0</v>
      </c>
      <c r="M83" s="107">
        <f t="shared" ref="M83" si="31">SUM(M78:M82)</f>
        <v>0</v>
      </c>
      <c r="N83" s="8"/>
      <c r="O83" s="8"/>
      <c r="P83" s="8"/>
    </row>
    <row r="84" spans="1:16" ht="11.25" customHeight="1" x14ac:dyDescent="0.2">
      <c r="C84" s="7"/>
      <c r="D84" s="54"/>
      <c r="E84" s="31"/>
      <c r="F84" s="183" t="e">
        <f>(F83-E83)/E83</f>
        <v>#DIV/0!</v>
      </c>
      <c r="G84" s="183" t="e">
        <f>(G83-F83)/F83</f>
        <v>#DIV/0!</v>
      </c>
      <c r="H84" s="183" t="e">
        <f>(H83-G83)/G83</f>
        <v>#DIV/0!</v>
      </c>
      <c r="I84" s="183" t="e">
        <f>(I83-H83)/H83</f>
        <v>#DIV/0!</v>
      </c>
      <c r="J84" s="183" t="e">
        <f t="shared" ref="J84" si="32">(J83-I83)/I83</f>
        <v>#DIV/0!</v>
      </c>
      <c r="K84" s="183" t="e">
        <f t="shared" ref="K84" si="33">(K83-J83)/J83</f>
        <v>#DIV/0!</v>
      </c>
      <c r="L84" s="183" t="e">
        <f t="shared" ref="L84" si="34">(L83-K83)/K83</f>
        <v>#DIV/0!</v>
      </c>
      <c r="M84" s="44"/>
      <c r="N84" s="8"/>
      <c r="O84" s="8"/>
      <c r="P84" s="8"/>
    </row>
    <row r="85" spans="1:16" ht="15" x14ac:dyDescent="0.25">
      <c r="C85" s="9" t="s">
        <v>108</v>
      </c>
      <c r="D85" s="54"/>
      <c r="E85" s="31"/>
      <c r="F85" s="16"/>
      <c r="G85" s="16"/>
      <c r="H85" s="16"/>
      <c r="I85" s="16"/>
      <c r="J85" s="16"/>
      <c r="K85" s="16"/>
      <c r="L85" s="16"/>
      <c r="M85" s="44"/>
      <c r="N85" s="8"/>
      <c r="O85" s="8"/>
      <c r="P85" s="8"/>
    </row>
    <row r="86" spans="1:16" x14ac:dyDescent="0.2">
      <c r="C86" s="7" t="s">
        <v>73</v>
      </c>
      <c r="D86" s="54"/>
      <c r="E86" s="31"/>
      <c r="F86" s="16"/>
      <c r="G86" s="16"/>
      <c r="H86" s="16"/>
      <c r="I86" s="16"/>
      <c r="J86" s="16"/>
      <c r="K86" s="16"/>
      <c r="L86" s="16"/>
      <c r="M86" s="44"/>
      <c r="N86" s="8"/>
      <c r="O86" s="8"/>
      <c r="P86" s="8"/>
    </row>
    <row r="87" spans="1:16" x14ac:dyDescent="0.2">
      <c r="C87" s="26" t="s">
        <v>77</v>
      </c>
      <c r="D87" s="54"/>
      <c r="E87" s="31"/>
      <c r="F87" s="16"/>
      <c r="G87" s="16"/>
      <c r="H87" s="16"/>
      <c r="I87" s="16"/>
      <c r="J87" s="16"/>
      <c r="K87" s="16"/>
      <c r="L87" s="16"/>
      <c r="M87" s="44"/>
      <c r="N87" s="8"/>
      <c r="O87" s="8"/>
      <c r="P87" s="8"/>
    </row>
    <row r="88" spans="1:16" x14ac:dyDescent="0.2">
      <c r="C88" s="26" t="s">
        <v>78</v>
      </c>
      <c r="D88" s="54"/>
      <c r="E88" s="31"/>
      <c r="F88" s="16"/>
      <c r="G88" s="16"/>
      <c r="H88" s="16"/>
      <c r="I88" s="16"/>
      <c r="J88" s="16"/>
      <c r="K88" s="16"/>
      <c r="L88" s="16"/>
      <c r="M88" s="44"/>
      <c r="N88" s="8"/>
      <c r="O88" s="8"/>
      <c r="P88" s="8"/>
    </row>
    <row r="89" spans="1:16" x14ac:dyDescent="0.2">
      <c r="C89" s="26" t="s">
        <v>79</v>
      </c>
      <c r="D89" s="54"/>
      <c r="E89" s="31"/>
      <c r="F89" s="16"/>
      <c r="G89" s="16"/>
      <c r="H89" s="16"/>
      <c r="I89" s="16"/>
      <c r="J89" s="16"/>
      <c r="K89" s="16"/>
      <c r="L89" s="16"/>
      <c r="M89" s="16"/>
      <c r="N89" s="8"/>
      <c r="O89" s="8"/>
      <c r="P89" s="8"/>
    </row>
    <row r="90" spans="1:16" x14ac:dyDescent="0.2">
      <c r="A90" s="15"/>
      <c r="B90" s="15"/>
      <c r="C90" s="26" t="s">
        <v>80</v>
      </c>
      <c r="D90" s="54"/>
      <c r="E90" s="31"/>
      <c r="F90" s="16"/>
      <c r="G90" s="16"/>
      <c r="H90" s="16"/>
      <c r="I90" s="16"/>
      <c r="J90" s="16"/>
      <c r="K90" s="16"/>
      <c r="L90" s="16"/>
      <c r="M90" s="16"/>
      <c r="N90" s="168"/>
      <c r="O90" s="168"/>
      <c r="P90" s="168"/>
    </row>
    <row r="91" spans="1:16" x14ac:dyDescent="0.2">
      <c r="C91" s="26" t="s">
        <v>68</v>
      </c>
      <c r="D91" s="50"/>
      <c r="E91" s="31"/>
      <c r="F91" s="16"/>
      <c r="G91" s="16"/>
      <c r="H91" s="16"/>
      <c r="I91" s="16"/>
      <c r="J91" s="16"/>
      <c r="K91" s="16"/>
      <c r="L91" s="16"/>
      <c r="M91" s="16"/>
      <c r="N91" s="8"/>
      <c r="O91" s="8"/>
      <c r="P91" s="8"/>
    </row>
    <row r="92" spans="1:16" ht="15" x14ac:dyDescent="0.25">
      <c r="A92" s="15"/>
      <c r="B92" s="15"/>
      <c r="C92" s="7"/>
      <c r="D92" s="86" t="s">
        <v>35</v>
      </c>
      <c r="E92" s="156">
        <f>SUM(E87:E91)</f>
        <v>0</v>
      </c>
      <c r="F92" s="106">
        <f t="shared" ref="F92" si="35">SUM(F87:F91)</f>
        <v>0</v>
      </c>
      <c r="G92" s="106">
        <f t="shared" ref="G92" si="36">SUM(G87:G91)</f>
        <v>0</v>
      </c>
      <c r="H92" s="106">
        <f t="shared" ref="H92" si="37">SUM(H87:H91)</f>
        <v>0</v>
      </c>
      <c r="I92" s="106">
        <f t="shared" ref="I92" si="38">SUM(I87:I91)</f>
        <v>0</v>
      </c>
      <c r="J92" s="106">
        <f t="shared" ref="J92:L92" si="39">SUM(J87:J91)</f>
        <v>0</v>
      </c>
      <c r="K92" s="106">
        <f t="shared" si="39"/>
        <v>0</v>
      </c>
      <c r="L92" s="106">
        <f t="shared" si="39"/>
        <v>0</v>
      </c>
      <c r="M92" s="107">
        <f t="shared" ref="M92" si="40">SUM(M87:M91)</f>
        <v>0</v>
      </c>
      <c r="N92" s="8"/>
      <c r="O92" s="8"/>
      <c r="P92" s="8"/>
    </row>
    <row r="93" spans="1:16" ht="15" x14ac:dyDescent="0.25">
      <c r="A93" s="15"/>
      <c r="B93" s="15"/>
      <c r="C93" s="7"/>
      <c r="D93" s="56"/>
      <c r="E93" s="31"/>
      <c r="F93" s="183" t="e">
        <f>(F92-E92)/E92</f>
        <v>#DIV/0!</v>
      </c>
      <c r="G93" s="183" t="e">
        <f>(G92-F92)/F92</f>
        <v>#DIV/0!</v>
      </c>
      <c r="H93" s="183" t="e">
        <f>(H92-G92)/G92</f>
        <v>#DIV/0!</v>
      </c>
      <c r="I93" s="183" t="e">
        <f>(I92-H92)/H92</f>
        <v>#DIV/0!</v>
      </c>
      <c r="J93" s="183" t="e">
        <f t="shared" ref="J93" si="41">(J92-I92)/I92</f>
        <v>#DIV/0!</v>
      </c>
      <c r="K93" s="183" t="e">
        <f t="shared" ref="K93" si="42">(K92-J92)/J92</f>
        <v>#DIV/0!</v>
      </c>
      <c r="L93" s="183" t="e">
        <f t="shared" ref="L93" si="43">(L92-K92)/K92</f>
        <v>#DIV/0!</v>
      </c>
      <c r="M93" s="44"/>
      <c r="N93" s="8"/>
      <c r="O93" s="8"/>
      <c r="P93" s="8"/>
    </row>
    <row r="94" spans="1:16" ht="15" x14ac:dyDescent="0.25">
      <c r="C94" s="9" t="s">
        <v>42</v>
      </c>
      <c r="D94" s="86" t="s">
        <v>44</v>
      </c>
      <c r="E94" s="156">
        <v>0</v>
      </c>
      <c r="F94" s="106">
        <v>0</v>
      </c>
      <c r="G94" s="106">
        <v>0</v>
      </c>
      <c r="H94" s="106">
        <v>0</v>
      </c>
      <c r="I94" s="106">
        <v>0</v>
      </c>
      <c r="J94" s="106">
        <v>0</v>
      </c>
      <c r="K94" s="106">
        <v>0</v>
      </c>
      <c r="L94" s="106">
        <v>0</v>
      </c>
      <c r="M94" s="107">
        <v>0</v>
      </c>
      <c r="N94" s="8"/>
      <c r="O94" s="8"/>
      <c r="P94" s="8"/>
    </row>
    <row r="95" spans="1:16" x14ac:dyDescent="0.2">
      <c r="C95" s="7"/>
      <c r="D95" s="50"/>
      <c r="E95" s="31"/>
      <c r="F95" s="183" t="e">
        <f>(F94-E94)/E94</f>
        <v>#DIV/0!</v>
      </c>
      <c r="G95" s="183" t="e">
        <f>(G94-F94)/F94</f>
        <v>#DIV/0!</v>
      </c>
      <c r="H95" s="183" t="e">
        <f>(H94-G94)/G94</f>
        <v>#DIV/0!</v>
      </c>
      <c r="I95" s="183" t="e">
        <f>(I94-H94)/H94</f>
        <v>#DIV/0!</v>
      </c>
      <c r="J95" s="183" t="e">
        <f t="shared" ref="J95" si="44">(J94-I94)/I94</f>
        <v>#DIV/0!</v>
      </c>
      <c r="K95" s="183" t="e">
        <f t="shared" ref="K95" si="45">(K94-J94)/J94</f>
        <v>#DIV/0!</v>
      </c>
      <c r="L95" s="183" t="e">
        <f t="shared" ref="L95" si="46">(L94-K94)/K94</f>
        <v>#DIV/0!</v>
      </c>
      <c r="M95" s="44"/>
      <c r="N95" s="8"/>
      <c r="O95" s="8"/>
      <c r="P95" s="8"/>
    </row>
    <row r="96" spans="1:16" ht="15" x14ac:dyDescent="0.25">
      <c r="C96" s="9" t="s">
        <v>33</v>
      </c>
      <c r="D96" s="50"/>
      <c r="E96" s="31"/>
      <c r="F96" s="16"/>
      <c r="G96" s="16"/>
      <c r="H96" s="16"/>
      <c r="I96" s="16"/>
      <c r="J96" s="16"/>
      <c r="K96" s="16"/>
      <c r="L96" s="16"/>
      <c r="M96" s="44"/>
      <c r="N96" s="8"/>
      <c r="O96" s="8"/>
      <c r="P96" s="8"/>
    </row>
    <row r="97" spans="1:16" ht="41.25" customHeight="1" x14ac:dyDescent="0.2">
      <c r="A97" s="11"/>
      <c r="B97" s="259" t="s">
        <v>84</v>
      </c>
      <c r="C97" s="260"/>
      <c r="D97" s="57"/>
      <c r="E97" s="31"/>
      <c r="F97" s="16"/>
      <c r="G97" s="16"/>
      <c r="H97" s="16"/>
      <c r="I97" s="16"/>
      <c r="J97" s="16"/>
      <c r="K97" s="16"/>
      <c r="L97" s="16"/>
      <c r="M97" s="44"/>
      <c r="N97" s="8"/>
      <c r="O97" s="8"/>
      <c r="P97" s="8"/>
    </row>
    <row r="98" spans="1:16" x14ac:dyDescent="0.2">
      <c r="A98" s="15"/>
      <c r="B98" s="15"/>
      <c r="C98" s="26" t="s">
        <v>77</v>
      </c>
      <c r="D98" s="57"/>
      <c r="E98" s="31"/>
      <c r="F98" s="16"/>
      <c r="G98" s="16"/>
      <c r="H98" s="16"/>
      <c r="I98" s="16"/>
      <c r="J98" s="16"/>
      <c r="K98" s="16"/>
      <c r="L98" s="16"/>
      <c r="M98" s="44"/>
      <c r="N98" s="8"/>
      <c r="O98" s="8"/>
      <c r="P98" s="8"/>
    </row>
    <row r="99" spans="1:16" x14ac:dyDescent="0.2">
      <c r="C99" s="26" t="s">
        <v>78</v>
      </c>
      <c r="D99" s="50"/>
      <c r="E99" s="31"/>
      <c r="F99" s="16"/>
      <c r="G99" s="16"/>
      <c r="H99" s="16"/>
      <c r="I99" s="16"/>
      <c r="J99" s="16"/>
      <c r="K99" s="16"/>
      <c r="L99" s="16"/>
      <c r="M99" s="44"/>
      <c r="N99" s="8"/>
      <c r="O99" s="8"/>
      <c r="P99" s="8"/>
    </row>
    <row r="100" spans="1:16" x14ac:dyDescent="0.2">
      <c r="C100" s="26" t="s">
        <v>79</v>
      </c>
      <c r="D100" s="50"/>
      <c r="E100" s="31"/>
      <c r="F100" s="16"/>
      <c r="G100" s="16"/>
      <c r="H100" s="16"/>
      <c r="I100" s="16"/>
      <c r="J100" s="16"/>
      <c r="K100" s="16"/>
      <c r="L100" s="16"/>
      <c r="M100" s="44"/>
      <c r="N100" s="8"/>
      <c r="O100" s="8"/>
      <c r="P100" s="8"/>
    </row>
    <row r="101" spans="1:16" x14ac:dyDescent="0.2">
      <c r="C101" s="26" t="s">
        <v>80</v>
      </c>
      <c r="D101" s="50"/>
      <c r="E101" s="31"/>
      <c r="F101" s="16"/>
      <c r="G101" s="16"/>
      <c r="H101" s="16"/>
      <c r="I101" s="16"/>
      <c r="J101" s="16"/>
      <c r="K101" s="16"/>
      <c r="L101" s="16"/>
      <c r="M101" s="44"/>
      <c r="N101" s="8"/>
      <c r="O101" s="8"/>
      <c r="P101" s="8"/>
    </row>
    <row r="102" spans="1:16" x14ac:dyDescent="0.2">
      <c r="C102" s="26" t="s">
        <v>68</v>
      </c>
      <c r="D102" s="50"/>
      <c r="E102" s="31"/>
      <c r="F102" s="16"/>
      <c r="G102" s="16"/>
      <c r="H102" s="16"/>
      <c r="I102" s="16"/>
      <c r="J102" s="16"/>
      <c r="K102" s="16"/>
      <c r="L102" s="16"/>
      <c r="M102" s="44"/>
      <c r="N102" s="8"/>
      <c r="O102" s="8"/>
      <c r="P102" s="8"/>
    </row>
    <row r="103" spans="1:16" ht="15" x14ac:dyDescent="0.25">
      <c r="C103" s="7"/>
      <c r="D103" s="87" t="s">
        <v>15</v>
      </c>
      <c r="E103" s="156">
        <f>SUM(E98:E102)</f>
        <v>0</v>
      </c>
      <c r="F103" s="106">
        <f t="shared" ref="F103" si="47">SUM(F98:F102)</f>
        <v>0</v>
      </c>
      <c r="G103" s="106">
        <f t="shared" ref="G103" si="48">SUM(G98:G102)</f>
        <v>0</v>
      </c>
      <c r="H103" s="106">
        <f t="shared" ref="H103" si="49">SUM(H98:H102)</f>
        <v>0</v>
      </c>
      <c r="I103" s="106">
        <f t="shared" ref="I103" si="50">SUM(I98:I102)</f>
        <v>0</v>
      </c>
      <c r="J103" s="106">
        <f t="shared" ref="J103:L103" si="51">SUM(J98:J102)</f>
        <v>0</v>
      </c>
      <c r="K103" s="106">
        <f t="shared" si="51"/>
        <v>0</v>
      </c>
      <c r="L103" s="106">
        <f t="shared" si="51"/>
        <v>0</v>
      </c>
      <c r="M103" s="107">
        <f t="shared" ref="M103" si="52">SUM(M98:M102)</f>
        <v>0</v>
      </c>
      <c r="N103" s="8"/>
      <c r="O103" s="8"/>
      <c r="P103" s="8"/>
    </row>
    <row r="104" spans="1:16" ht="8.25" customHeight="1" x14ac:dyDescent="0.2">
      <c r="C104" s="7"/>
      <c r="D104" s="57"/>
      <c r="E104" s="31"/>
      <c r="F104" s="183" t="e">
        <f>(F103-E103)/E103</f>
        <v>#DIV/0!</v>
      </c>
      <c r="G104" s="183" t="e">
        <f>(G103-F103)/F103</f>
        <v>#DIV/0!</v>
      </c>
      <c r="H104" s="183" t="e">
        <f>(H103-G103)/G103</f>
        <v>#DIV/0!</v>
      </c>
      <c r="I104" s="183" t="e">
        <f>(I103-H103)/H103</f>
        <v>#DIV/0!</v>
      </c>
      <c r="J104" s="183" t="e">
        <f t="shared" ref="J104" si="53">(J103-I103)/I103</f>
        <v>#DIV/0!</v>
      </c>
      <c r="K104" s="183" t="e">
        <f t="shared" ref="K104" si="54">(K103-J103)/J103</f>
        <v>#DIV/0!</v>
      </c>
      <c r="L104" s="183" t="e">
        <f t="shared" ref="L104" si="55">(L103-K103)/K103</f>
        <v>#DIV/0!</v>
      </c>
      <c r="M104" s="44"/>
      <c r="N104" s="8"/>
      <c r="O104" s="8"/>
      <c r="P104" s="8"/>
    </row>
    <row r="105" spans="1:16" ht="60" x14ac:dyDescent="0.25">
      <c r="C105" s="7"/>
      <c r="D105" s="97" t="s">
        <v>190</v>
      </c>
      <c r="E105" s="159">
        <f t="shared" ref="E105:M105" si="56">+E103+E94+E92+E83+E73+E63+E58+E50</f>
        <v>0</v>
      </c>
      <c r="F105" s="102">
        <f t="shared" si="56"/>
        <v>0</v>
      </c>
      <c r="G105" s="102">
        <f t="shared" si="56"/>
        <v>0</v>
      </c>
      <c r="H105" s="102">
        <f t="shared" si="56"/>
        <v>0</v>
      </c>
      <c r="I105" s="102">
        <f t="shared" si="56"/>
        <v>0</v>
      </c>
      <c r="J105" s="102">
        <f t="shared" si="56"/>
        <v>0</v>
      </c>
      <c r="K105" s="102">
        <f t="shared" si="56"/>
        <v>0</v>
      </c>
      <c r="L105" s="102">
        <f t="shared" si="56"/>
        <v>0</v>
      </c>
      <c r="M105" s="103">
        <f t="shared" si="56"/>
        <v>0</v>
      </c>
      <c r="N105" s="8"/>
      <c r="O105" s="8"/>
      <c r="P105" s="8"/>
    </row>
    <row r="106" spans="1:16" ht="22.5" customHeight="1" x14ac:dyDescent="0.2">
      <c r="C106" s="7"/>
      <c r="D106" s="57"/>
      <c r="E106" s="31"/>
      <c r="F106" s="183" t="e">
        <f>(F105-E105)/E105</f>
        <v>#DIV/0!</v>
      </c>
      <c r="G106" s="183" t="e">
        <f>(G105-F105)/F105</f>
        <v>#DIV/0!</v>
      </c>
      <c r="H106" s="183" t="e">
        <f>(H105-G105)/G105</f>
        <v>#DIV/0!</v>
      </c>
      <c r="I106" s="183" t="e">
        <f>(I105-H105)/H105</f>
        <v>#DIV/0!</v>
      </c>
      <c r="J106" s="183" t="e">
        <f t="shared" ref="J106" si="57">(J105-I105)/I105</f>
        <v>#DIV/0!</v>
      </c>
      <c r="K106" s="183" t="e">
        <f t="shared" ref="K106" si="58">(K105-J105)/J105</f>
        <v>#DIV/0!</v>
      </c>
      <c r="L106" s="183" t="e">
        <f t="shared" ref="L106" si="59">(L105-K105)/K105</f>
        <v>#DIV/0!</v>
      </c>
      <c r="M106" s="44"/>
      <c r="N106" s="8"/>
      <c r="O106" s="8"/>
      <c r="P106" s="8"/>
    </row>
    <row r="107" spans="1:16" ht="15" x14ac:dyDescent="0.25">
      <c r="C107" s="96" t="s">
        <v>112</v>
      </c>
      <c r="D107" s="57"/>
      <c r="E107" s="31"/>
      <c r="F107" s="16"/>
      <c r="G107" s="16"/>
      <c r="H107" s="16"/>
      <c r="I107" s="16"/>
      <c r="J107" s="16"/>
      <c r="K107" s="16"/>
      <c r="L107" s="16"/>
      <c r="M107" s="44"/>
      <c r="N107" s="8"/>
      <c r="O107" s="8"/>
      <c r="P107" s="8"/>
    </row>
    <row r="108" spans="1:16" ht="15" x14ac:dyDescent="0.25">
      <c r="A108" s="15"/>
      <c r="B108" s="15"/>
      <c r="C108" s="9" t="s">
        <v>76</v>
      </c>
      <c r="D108" s="56"/>
      <c r="E108" s="31"/>
      <c r="F108" s="16"/>
      <c r="G108" s="16"/>
      <c r="H108" s="16"/>
      <c r="I108" s="16"/>
      <c r="J108" s="16"/>
      <c r="K108" s="16"/>
      <c r="L108" s="16"/>
      <c r="M108" s="44"/>
      <c r="N108" s="8"/>
      <c r="O108" s="8"/>
      <c r="P108" s="8"/>
    </row>
    <row r="109" spans="1:16" ht="15" x14ac:dyDescent="0.25">
      <c r="A109" s="15"/>
      <c r="B109" s="15"/>
      <c r="C109" s="7" t="s">
        <v>72</v>
      </c>
      <c r="D109" s="56"/>
      <c r="E109" s="31" t="s">
        <v>3</v>
      </c>
      <c r="F109" s="16" t="s">
        <v>3</v>
      </c>
      <c r="G109" s="16"/>
      <c r="H109" s="16"/>
      <c r="I109" s="16"/>
      <c r="J109" s="16"/>
      <c r="K109" s="16"/>
      <c r="L109" s="16"/>
      <c r="M109" s="44"/>
      <c r="N109" s="8"/>
      <c r="O109" s="8"/>
      <c r="P109" s="8"/>
    </row>
    <row r="110" spans="1:16" x14ac:dyDescent="0.2">
      <c r="A110" s="15"/>
      <c r="B110" s="15"/>
      <c r="C110" s="26" t="s">
        <v>77</v>
      </c>
      <c r="D110" s="54"/>
      <c r="E110" s="31"/>
      <c r="F110" s="16"/>
      <c r="G110" s="16"/>
      <c r="H110" s="16"/>
      <c r="I110" s="16"/>
      <c r="J110" s="16"/>
      <c r="K110" s="16"/>
      <c r="L110" s="16"/>
      <c r="M110" s="44"/>
      <c r="N110" s="8"/>
      <c r="O110" s="8"/>
      <c r="P110" s="8"/>
    </row>
    <row r="111" spans="1:16" x14ac:dyDescent="0.2">
      <c r="A111" s="15"/>
      <c r="B111" s="15"/>
      <c r="C111" s="26" t="s">
        <v>78</v>
      </c>
      <c r="D111" s="54"/>
      <c r="E111" s="31"/>
      <c r="F111" s="16"/>
      <c r="G111" s="16"/>
      <c r="H111" s="16"/>
      <c r="I111" s="16"/>
      <c r="J111" s="16"/>
      <c r="K111" s="16"/>
      <c r="L111" s="16"/>
      <c r="M111" s="44"/>
      <c r="N111" s="8"/>
      <c r="O111" s="8"/>
      <c r="P111" s="8"/>
    </row>
    <row r="112" spans="1:16" x14ac:dyDescent="0.2">
      <c r="A112" s="15"/>
      <c r="B112" s="15"/>
      <c r="C112" s="26" t="s">
        <v>79</v>
      </c>
      <c r="D112" s="54"/>
      <c r="E112" s="31"/>
      <c r="F112" s="16"/>
      <c r="G112" s="16"/>
      <c r="H112" s="16"/>
      <c r="I112" s="16"/>
      <c r="J112" s="16"/>
      <c r="K112" s="16"/>
      <c r="L112" s="16"/>
      <c r="M112" s="44"/>
      <c r="N112" s="8"/>
      <c r="O112" s="8"/>
      <c r="P112" s="8"/>
    </row>
    <row r="113" spans="1:16" x14ac:dyDescent="0.2">
      <c r="A113" s="15"/>
      <c r="B113" s="15"/>
      <c r="C113" s="26" t="s">
        <v>80</v>
      </c>
      <c r="D113" s="54"/>
      <c r="E113" s="31"/>
      <c r="F113" s="16"/>
      <c r="G113" s="16"/>
      <c r="H113" s="16"/>
      <c r="I113" s="16"/>
      <c r="J113" s="16"/>
      <c r="K113" s="16"/>
      <c r="L113" s="16"/>
      <c r="M113" s="44"/>
      <c r="N113" s="8"/>
      <c r="O113" s="8"/>
      <c r="P113" s="8"/>
    </row>
    <row r="114" spans="1:16" x14ac:dyDescent="0.2">
      <c r="C114" s="26" t="s">
        <v>68</v>
      </c>
      <c r="D114" s="50"/>
      <c r="E114" s="31"/>
      <c r="F114" s="16"/>
      <c r="G114" s="16"/>
      <c r="H114" s="16"/>
      <c r="I114" s="16"/>
      <c r="J114" s="16"/>
      <c r="K114" s="16"/>
      <c r="L114" s="16"/>
      <c r="M114" s="44"/>
      <c r="N114" s="8"/>
      <c r="O114" s="8"/>
      <c r="P114" s="8"/>
    </row>
    <row r="115" spans="1:16" ht="15" x14ac:dyDescent="0.25">
      <c r="C115" s="7"/>
      <c r="D115" s="86" t="s">
        <v>43</v>
      </c>
      <c r="E115" s="156">
        <f>SUM(E110:E114)</f>
        <v>0</v>
      </c>
      <c r="F115" s="106">
        <f t="shared" ref="F115" si="60">SUM(F110:F114)</f>
        <v>0</v>
      </c>
      <c r="G115" s="106">
        <f t="shared" ref="G115" si="61">SUM(G110:G114)</f>
        <v>0</v>
      </c>
      <c r="H115" s="106">
        <f t="shared" ref="H115" si="62">SUM(H110:H114)</f>
        <v>0</v>
      </c>
      <c r="I115" s="106">
        <f t="shared" ref="I115" si="63">SUM(I110:I114)</f>
        <v>0</v>
      </c>
      <c r="J115" s="106">
        <f t="shared" ref="J115:L115" si="64">SUM(J110:J114)</f>
        <v>0</v>
      </c>
      <c r="K115" s="106">
        <f t="shared" si="64"/>
        <v>0</v>
      </c>
      <c r="L115" s="106">
        <f t="shared" si="64"/>
        <v>0</v>
      </c>
      <c r="M115" s="107">
        <f t="shared" ref="M115" si="65">SUM(M110:M114)</f>
        <v>0</v>
      </c>
      <c r="N115" s="8"/>
      <c r="O115" s="8"/>
      <c r="P115" s="8"/>
    </row>
    <row r="116" spans="1:16" ht="15" x14ac:dyDescent="0.25">
      <c r="C116" s="9" t="s">
        <v>59</v>
      </c>
      <c r="D116" s="50"/>
      <c r="E116" s="31"/>
      <c r="F116" s="183" t="e">
        <f>(F115-E115)/E115</f>
        <v>#DIV/0!</v>
      </c>
      <c r="G116" s="183" t="e">
        <f>(G115-F115)/F115</f>
        <v>#DIV/0!</v>
      </c>
      <c r="H116" s="183" t="e">
        <f>(H115-G115)/G115</f>
        <v>#DIV/0!</v>
      </c>
      <c r="I116" s="183" t="e">
        <f>(I115-H115)/H115</f>
        <v>#DIV/0!</v>
      </c>
      <c r="J116" s="183" t="e">
        <f t="shared" ref="J116" si="66">(J115-I115)/I115</f>
        <v>#DIV/0!</v>
      </c>
      <c r="K116" s="183" t="e">
        <f t="shared" ref="K116" si="67">(K115-J115)/J115</f>
        <v>#DIV/0!</v>
      </c>
      <c r="L116" s="183" t="e">
        <f t="shared" ref="L116" si="68">(L115-K115)/K115</f>
        <v>#DIV/0!</v>
      </c>
      <c r="M116" s="44"/>
      <c r="N116" s="8"/>
      <c r="O116" s="8"/>
      <c r="P116" s="8"/>
    </row>
    <row r="117" spans="1:16" ht="15" x14ac:dyDescent="0.25">
      <c r="C117" s="7" t="s">
        <v>57</v>
      </c>
      <c r="D117" s="58">
        <v>128</v>
      </c>
      <c r="E117" s="31">
        <f>+$D117*'Enrollment-New Programs'!E28</f>
        <v>0</v>
      </c>
      <c r="F117" s="16">
        <f>+$D117*'Enrollment-New Programs'!F28</f>
        <v>0</v>
      </c>
      <c r="G117" s="16">
        <f>+$D117*'Enrollment-New Programs'!G28</f>
        <v>0</v>
      </c>
      <c r="H117" s="16">
        <f>+$D117*'Enrollment-New Programs'!H28</f>
        <v>0</v>
      </c>
      <c r="I117" s="16">
        <f>+$D117*'Enrollment-New Programs'!I28</f>
        <v>0</v>
      </c>
      <c r="J117" s="16">
        <f>+$D117*'Enrollment-New Programs'!J28</f>
        <v>0</v>
      </c>
      <c r="K117" s="16">
        <f>+$D117*'Enrollment-New Programs'!K28</f>
        <v>0</v>
      </c>
      <c r="L117" s="16">
        <f>+$D117*'Enrollment-New Programs'!L28</f>
        <v>0</v>
      </c>
      <c r="M117" s="44">
        <v>0</v>
      </c>
      <c r="N117" s="8"/>
      <c r="O117" s="8"/>
      <c r="P117" s="8"/>
    </row>
    <row r="118" spans="1:16" ht="15" x14ac:dyDescent="0.25">
      <c r="C118" s="7" t="s">
        <v>58</v>
      </c>
      <c r="D118" s="58">
        <v>133</v>
      </c>
      <c r="E118" s="31">
        <f>+$D118*'Enrollment-New Programs'!E28</f>
        <v>0</v>
      </c>
      <c r="F118" s="16">
        <f>+$D118*'Enrollment-New Programs'!F28</f>
        <v>0</v>
      </c>
      <c r="G118" s="16">
        <f>+$D118*'Enrollment-New Programs'!G28</f>
        <v>0</v>
      </c>
      <c r="H118" s="16">
        <f>+$D118*'Enrollment-New Programs'!H28</f>
        <v>0</v>
      </c>
      <c r="I118" s="16">
        <f>+$D118*'Enrollment-New Programs'!I28</f>
        <v>0</v>
      </c>
      <c r="J118" s="16">
        <f>+$D118*'Enrollment-New Programs'!J28</f>
        <v>0</v>
      </c>
      <c r="K118" s="16">
        <f>+$D118*'Enrollment-New Programs'!K28</f>
        <v>0</v>
      </c>
      <c r="L118" s="16">
        <f>+$D118*'Enrollment-New Programs'!L28</f>
        <v>0</v>
      </c>
      <c r="M118" s="44">
        <v>0</v>
      </c>
      <c r="N118" s="8"/>
      <c r="O118" s="8"/>
      <c r="P118" s="8"/>
    </row>
    <row r="119" spans="1:16" x14ac:dyDescent="0.2">
      <c r="C119" s="7" t="s">
        <v>83</v>
      </c>
      <c r="D119" s="50"/>
      <c r="E119" s="31"/>
      <c r="F119" s="16"/>
      <c r="G119" s="16"/>
      <c r="H119" s="16"/>
      <c r="I119" s="16"/>
      <c r="J119" s="16"/>
      <c r="K119" s="16"/>
      <c r="L119" s="16"/>
      <c r="M119" s="44"/>
      <c r="N119" s="8"/>
      <c r="O119" s="8"/>
      <c r="P119" s="8"/>
    </row>
    <row r="120" spans="1:16" x14ac:dyDescent="0.2">
      <c r="C120" s="7" t="s">
        <v>85</v>
      </c>
      <c r="D120" s="50"/>
      <c r="E120" s="31"/>
      <c r="F120" s="16"/>
      <c r="G120" s="16"/>
      <c r="H120" s="16"/>
      <c r="I120" s="16"/>
      <c r="J120" s="16"/>
      <c r="K120" s="16"/>
      <c r="L120" s="16"/>
      <c r="M120" s="44"/>
      <c r="N120" s="8"/>
      <c r="O120" s="8"/>
      <c r="P120" s="8"/>
    </row>
    <row r="121" spans="1:16" x14ac:dyDescent="0.2">
      <c r="C121" s="26" t="s">
        <v>68</v>
      </c>
      <c r="D121" s="50"/>
      <c r="E121" s="31"/>
      <c r="F121" s="16"/>
      <c r="G121" s="16"/>
      <c r="H121" s="16"/>
      <c r="I121" s="16"/>
      <c r="J121" s="16"/>
      <c r="K121" s="16"/>
      <c r="L121" s="16"/>
      <c r="M121" s="44"/>
      <c r="N121" s="8"/>
      <c r="O121" s="8"/>
      <c r="P121" s="8"/>
    </row>
    <row r="122" spans="1:16" ht="15" x14ac:dyDescent="0.25">
      <c r="C122" s="7"/>
      <c r="D122" s="87" t="s">
        <v>105</v>
      </c>
      <c r="E122" s="156">
        <f>SUM(E117:E121)</f>
        <v>0</v>
      </c>
      <c r="F122" s="106">
        <f t="shared" ref="F122:J122" si="69">SUM(F117:F121)</f>
        <v>0</v>
      </c>
      <c r="G122" s="106">
        <f>SUM(G117:G121)</f>
        <v>0</v>
      </c>
      <c r="H122" s="106">
        <f t="shared" si="69"/>
        <v>0</v>
      </c>
      <c r="I122" s="106">
        <f t="shared" si="69"/>
        <v>0</v>
      </c>
      <c r="J122" s="106">
        <f t="shared" si="69"/>
        <v>0</v>
      </c>
      <c r="K122" s="106">
        <f t="shared" ref="K122:L122" si="70">SUM(K117:K121)</f>
        <v>0</v>
      </c>
      <c r="L122" s="106">
        <f t="shared" si="70"/>
        <v>0</v>
      </c>
      <c r="M122" s="107">
        <f>SUM(M117:M121)</f>
        <v>0</v>
      </c>
      <c r="N122" s="8"/>
      <c r="O122" s="8"/>
      <c r="P122" s="8"/>
    </row>
    <row r="123" spans="1:16" ht="15" x14ac:dyDescent="0.25">
      <c r="D123" s="58"/>
      <c r="E123" s="31"/>
      <c r="F123" s="183" t="e">
        <f>(F122-E122)/E122</f>
        <v>#DIV/0!</v>
      </c>
      <c r="G123" s="183" t="e">
        <f>(G122-F122)/F122</f>
        <v>#DIV/0!</v>
      </c>
      <c r="H123" s="183" t="e">
        <f>(H122-G122)/G122</f>
        <v>#DIV/0!</v>
      </c>
      <c r="I123" s="183" t="e">
        <f>(I122-H122)/H122</f>
        <v>#DIV/0!</v>
      </c>
      <c r="J123" s="183" t="e">
        <f t="shared" ref="J123" si="71">(J122-I122)/I122</f>
        <v>#DIV/0!</v>
      </c>
      <c r="K123" s="183" t="e">
        <f t="shared" ref="K123" si="72">(K122-J122)/J122</f>
        <v>#DIV/0!</v>
      </c>
      <c r="L123" s="183" t="e">
        <f t="shared" ref="L123" si="73">(L122-K122)/K122</f>
        <v>#DIV/0!</v>
      </c>
      <c r="M123" s="44"/>
      <c r="N123" s="8"/>
      <c r="O123" s="8"/>
      <c r="P123" s="8"/>
    </row>
    <row r="124" spans="1:16" ht="15" x14ac:dyDescent="0.25">
      <c r="C124" s="9" t="s">
        <v>107</v>
      </c>
      <c r="D124" s="87" t="s">
        <v>106</v>
      </c>
      <c r="E124" s="156">
        <v>0</v>
      </c>
      <c r="F124" s="106">
        <v>0</v>
      </c>
      <c r="G124" s="106">
        <v>0</v>
      </c>
      <c r="H124" s="106">
        <v>0</v>
      </c>
      <c r="I124" s="106">
        <v>0</v>
      </c>
      <c r="J124" s="106">
        <v>0</v>
      </c>
      <c r="K124" s="106">
        <v>0</v>
      </c>
      <c r="L124" s="106">
        <v>0</v>
      </c>
      <c r="M124" s="107">
        <v>0</v>
      </c>
      <c r="N124" s="8"/>
      <c r="O124" s="8"/>
      <c r="P124" s="8"/>
    </row>
    <row r="125" spans="1:16" ht="15" x14ac:dyDescent="0.25">
      <c r="D125" s="58"/>
      <c r="E125" s="167"/>
      <c r="F125" s="183" t="e">
        <f>(F124-E124)/E124</f>
        <v>#DIV/0!</v>
      </c>
      <c r="G125" s="183" t="e">
        <f>(G124-F124)/F124</f>
        <v>#DIV/0!</v>
      </c>
      <c r="H125" s="183" t="e">
        <f>(H124-G124)/G124</f>
        <v>#DIV/0!</v>
      </c>
      <c r="I125" s="183" t="e">
        <f>(I124-H124)/H124</f>
        <v>#DIV/0!</v>
      </c>
      <c r="J125" s="183" t="e">
        <f t="shared" ref="J125" si="74">(J124-I124)/I124</f>
        <v>#DIV/0!</v>
      </c>
      <c r="K125" s="183" t="e">
        <f t="shared" ref="K125" si="75">(K124-J124)/J124</f>
        <v>#DIV/0!</v>
      </c>
      <c r="L125" s="183" t="e">
        <f t="shared" ref="L125" si="76">(L124-K124)/K124</f>
        <v>#DIV/0!</v>
      </c>
      <c r="M125" s="44"/>
      <c r="N125" s="8"/>
      <c r="O125" s="8"/>
      <c r="P125" s="8"/>
    </row>
    <row r="126" spans="1:16" ht="15" x14ac:dyDescent="0.25">
      <c r="C126" s="9" t="s">
        <v>109</v>
      </c>
      <c r="D126" s="87" t="s">
        <v>15</v>
      </c>
      <c r="E126" s="156">
        <v>0</v>
      </c>
      <c r="F126" s="106">
        <v>0</v>
      </c>
      <c r="G126" s="106">
        <v>0</v>
      </c>
      <c r="H126" s="106">
        <v>0</v>
      </c>
      <c r="I126" s="106">
        <v>0</v>
      </c>
      <c r="J126" s="106">
        <v>0</v>
      </c>
      <c r="K126" s="106">
        <v>0</v>
      </c>
      <c r="L126" s="106">
        <v>0</v>
      </c>
      <c r="M126" s="107">
        <v>0</v>
      </c>
      <c r="N126" s="8"/>
      <c r="O126" s="8"/>
      <c r="P126" s="8"/>
    </row>
    <row r="127" spans="1:16" ht="15" x14ac:dyDescent="0.25">
      <c r="D127" s="58"/>
      <c r="E127" s="31"/>
      <c r="F127" s="183" t="e">
        <f>(F126-E126)/E126</f>
        <v>#DIV/0!</v>
      </c>
      <c r="G127" s="183" t="e">
        <f>(G126-F126)/F126</f>
        <v>#DIV/0!</v>
      </c>
      <c r="H127" s="183" t="e">
        <f>(H126-G126)/G126</f>
        <v>#DIV/0!</v>
      </c>
      <c r="I127" s="183" t="e">
        <f>(I126-H126)/H126</f>
        <v>#DIV/0!</v>
      </c>
      <c r="J127" s="183" t="e">
        <f t="shared" ref="J127" si="77">(J126-I126)/I126</f>
        <v>#DIV/0!</v>
      </c>
      <c r="K127" s="183" t="e">
        <f t="shared" ref="K127" si="78">(K126-J126)/J126</f>
        <v>#DIV/0!</v>
      </c>
      <c r="L127" s="183" t="e">
        <f t="shared" ref="L127" si="79">(L126-K126)/K126</f>
        <v>#DIV/0!</v>
      </c>
      <c r="M127" s="44"/>
      <c r="N127" s="8"/>
      <c r="O127" s="8"/>
      <c r="P127" s="8"/>
    </row>
    <row r="128" spans="1:16" ht="15" x14ac:dyDescent="0.25">
      <c r="D128" s="58"/>
      <c r="E128" s="31"/>
      <c r="F128" s="16"/>
      <c r="G128" s="16"/>
      <c r="H128" s="16"/>
      <c r="I128" s="16"/>
      <c r="J128" s="16"/>
      <c r="K128" s="16"/>
      <c r="L128" s="16"/>
      <c r="M128" s="44"/>
      <c r="N128" s="8"/>
      <c r="O128" s="8"/>
      <c r="P128" s="8"/>
    </row>
    <row r="129" spans="1:29" ht="60" x14ac:dyDescent="0.25">
      <c r="D129" s="97" t="s">
        <v>111</v>
      </c>
      <c r="E129" s="157">
        <f>+E122+E115+E124+E126</f>
        <v>0</v>
      </c>
      <c r="F129" s="104">
        <f t="shared" ref="F129:L129" si="80">+F122+F115+F124+F126</f>
        <v>0</v>
      </c>
      <c r="G129" s="104">
        <f t="shared" si="80"/>
        <v>0</v>
      </c>
      <c r="H129" s="104">
        <f t="shared" si="80"/>
        <v>0</v>
      </c>
      <c r="I129" s="104">
        <f t="shared" si="80"/>
        <v>0</v>
      </c>
      <c r="J129" s="104">
        <f t="shared" si="80"/>
        <v>0</v>
      </c>
      <c r="K129" s="104">
        <f t="shared" si="80"/>
        <v>0</v>
      </c>
      <c r="L129" s="104">
        <f t="shared" si="80"/>
        <v>0</v>
      </c>
      <c r="M129" s="105">
        <f t="shared" ref="M129" si="81">+M122+M115+M124</f>
        <v>0</v>
      </c>
      <c r="N129" s="8"/>
      <c r="O129" s="8"/>
      <c r="P129" s="8"/>
    </row>
    <row r="130" spans="1:29" ht="15" customHeight="1" x14ac:dyDescent="0.25">
      <c r="D130" s="58"/>
      <c r="E130" s="31"/>
      <c r="F130" s="183" t="e">
        <f>(F129-E129)/E129</f>
        <v>#DIV/0!</v>
      </c>
      <c r="G130" s="183" t="e">
        <f>(G129-F129)/F129</f>
        <v>#DIV/0!</v>
      </c>
      <c r="H130" s="183" t="e">
        <f>(H129-G129)/G129</f>
        <v>#DIV/0!</v>
      </c>
      <c r="I130" s="183" t="e">
        <f>(I129-H129)/H129</f>
        <v>#DIV/0!</v>
      </c>
      <c r="J130" s="183" t="e">
        <f t="shared" ref="J130" si="82">(J129-I129)/I129</f>
        <v>#DIV/0!</v>
      </c>
      <c r="K130" s="183" t="e">
        <f t="shared" ref="K130" si="83">(K129-J129)/J129</f>
        <v>#DIV/0!</v>
      </c>
      <c r="L130" s="183" t="e">
        <f t="shared" ref="L130" si="84">(L129-K129)/K129</f>
        <v>#DIV/0!</v>
      </c>
      <c r="M130" s="44"/>
      <c r="N130" s="8"/>
      <c r="O130" s="8"/>
      <c r="P130" s="8"/>
    </row>
    <row r="131" spans="1:29" ht="31.5" customHeight="1" x14ac:dyDescent="0.25">
      <c r="D131" s="97" t="s">
        <v>131</v>
      </c>
      <c r="E131" s="104">
        <f>+E129+E105</f>
        <v>0</v>
      </c>
      <c r="F131" s="104">
        <f t="shared" ref="F131" si="85">+F129+F105</f>
        <v>0</v>
      </c>
      <c r="G131" s="104">
        <f>+G129+G105</f>
        <v>0</v>
      </c>
      <c r="H131" s="104">
        <f t="shared" ref="H131:M131" si="86">+H129+H105</f>
        <v>0</v>
      </c>
      <c r="I131" s="104">
        <f t="shared" si="86"/>
        <v>0</v>
      </c>
      <c r="J131" s="104">
        <f t="shared" si="86"/>
        <v>0</v>
      </c>
      <c r="K131" s="104">
        <f t="shared" si="86"/>
        <v>0</v>
      </c>
      <c r="L131" s="104">
        <f t="shared" si="86"/>
        <v>0</v>
      </c>
      <c r="M131" s="104">
        <f t="shared" si="86"/>
        <v>0</v>
      </c>
      <c r="N131" s="8"/>
      <c r="O131" s="8"/>
      <c r="P131" s="8"/>
    </row>
    <row r="132" spans="1:29" ht="24.75" customHeight="1" x14ac:dyDescent="0.25">
      <c r="D132" s="58"/>
      <c r="E132" s="31"/>
      <c r="F132" s="183" t="e">
        <f>(F131-E131)/E131</f>
        <v>#DIV/0!</v>
      </c>
      <c r="G132" s="183" t="e">
        <f>(G131-F131)/F131</f>
        <v>#DIV/0!</v>
      </c>
      <c r="H132" s="183" t="e">
        <f>(H131-G131)/G131</f>
        <v>#DIV/0!</v>
      </c>
      <c r="I132" s="183" t="e">
        <f>(I131-H131)/H131</f>
        <v>#DIV/0!</v>
      </c>
      <c r="J132" s="183" t="e">
        <f t="shared" ref="J132" si="87">(J131-I131)/I131</f>
        <v>#DIV/0!</v>
      </c>
      <c r="K132" s="183" t="e">
        <f t="shared" ref="K132" si="88">(K131-J131)/J131</f>
        <v>#DIV/0!</v>
      </c>
      <c r="L132" s="183" t="e">
        <f t="shared" ref="L132" si="89">(L131-K131)/K131</f>
        <v>#DIV/0!</v>
      </c>
      <c r="M132" s="44"/>
      <c r="N132" s="8"/>
      <c r="O132" s="8"/>
      <c r="P132" s="8"/>
    </row>
    <row r="133" spans="1:29" ht="15" x14ac:dyDescent="0.25">
      <c r="C133" s="9" t="s">
        <v>86</v>
      </c>
      <c r="D133" s="58"/>
      <c r="E133" s="31"/>
      <c r="F133" s="16"/>
      <c r="G133" s="16"/>
      <c r="H133" s="16"/>
      <c r="I133" s="16"/>
      <c r="J133" s="16"/>
      <c r="K133" s="16"/>
      <c r="L133" s="16"/>
      <c r="M133" s="44"/>
      <c r="N133" s="214"/>
      <c r="O133" s="214"/>
      <c r="P133" s="214"/>
      <c r="Q133" s="265" t="s">
        <v>206</v>
      </c>
      <c r="R133" s="265"/>
      <c r="S133" s="265"/>
      <c r="T133" s="266"/>
      <c r="U133" s="264" t="s">
        <v>176</v>
      </c>
      <c r="V133" s="265"/>
      <c r="W133" s="266"/>
      <c r="X133" s="264" t="s">
        <v>174</v>
      </c>
      <c r="Y133" s="265"/>
      <c r="Z133" s="266"/>
      <c r="AA133" s="264" t="s">
        <v>175</v>
      </c>
      <c r="AB133" s="265"/>
      <c r="AC133" s="266"/>
    </row>
    <row r="134" spans="1:29" ht="15.75" thickBot="1" x14ac:dyDescent="0.3">
      <c r="C134" s="9" t="s">
        <v>41</v>
      </c>
      <c r="D134" s="169" t="s">
        <v>114</v>
      </c>
      <c r="E134" s="31"/>
      <c r="F134" s="16"/>
      <c r="G134" s="16"/>
      <c r="H134" s="16"/>
      <c r="I134" s="16"/>
      <c r="J134" s="16"/>
      <c r="K134" s="16"/>
      <c r="L134" s="16"/>
      <c r="M134" s="44"/>
      <c r="N134" s="214"/>
      <c r="O134" s="214"/>
      <c r="P134" s="214"/>
      <c r="Q134" s="210" t="s">
        <v>166</v>
      </c>
      <c r="R134" s="210"/>
      <c r="S134" s="211" t="s">
        <v>167</v>
      </c>
      <c r="T134" s="215" t="s">
        <v>168</v>
      </c>
      <c r="U134" s="240" t="s">
        <v>166</v>
      </c>
      <c r="V134" s="211" t="s">
        <v>167</v>
      </c>
      <c r="W134" s="243" t="s">
        <v>96</v>
      </c>
      <c r="X134" s="240" t="s">
        <v>166</v>
      </c>
      <c r="Y134" s="211" t="s">
        <v>167</v>
      </c>
      <c r="Z134" s="243" t="s">
        <v>96</v>
      </c>
      <c r="AA134" s="240" t="s">
        <v>166</v>
      </c>
      <c r="AB134" s="211" t="s">
        <v>167</v>
      </c>
      <c r="AC134" s="243" t="s">
        <v>96</v>
      </c>
    </row>
    <row r="135" spans="1:29" ht="14.25" customHeight="1" x14ac:dyDescent="0.2">
      <c r="B135" s="267" t="s">
        <v>148</v>
      </c>
      <c r="C135" s="268"/>
      <c r="D135" s="227" t="s">
        <v>208</v>
      </c>
      <c r="E135" s="31"/>
      <c r="F135" s="16"/>
      <c r="G135" s="16"/>
      <c r="H135" s="16"/>
      <c r="I135" s="16"/>
      <c r="J135" s="16"/>
      <c r="K135" s="16"/>
      <c r="L135" s="16"/>
      <c r="M135" s="44"/>
      <c r="N135" s="214"/>
      <c r="O135" s="214"/>
      <c r="P135" s="214"/>
      <c r="Q135" s="216" t="s">
        <v>115</v>
      </c>
      <c r="R135" s="217"/>
      <c r="S135" s="210"/>
      <c r="T135" s="210"/>
      <c r="U135" s="239"/>
      <c r="V135" s="210"/>
      <c r="W135" s="242"/>
      <c r="X135" s="239"/>
      <c r="Y135" s="210"/>
      <c r="Z135" s="242"/>
      <c r="AA135" s="239"/>
      <c r="AB135" s="210"/>
      <c r="AC135" s="242"/>
    </row>
    <row r="136" spans="1:29" ht="15" x14ac:dyDescent="0.25">
      <c r="A136" s="5"/>
      <c r="B136" s="269"/>
      <c r="C136" s="270"/>
      <c r="D136" s="227" t="s">
        <v>209</v>
      </c>
      <c r="E136" s="31"/>
      <c r="F136" s="16"/>
      <c r="G136" s="16"/>
      <c r="H136" s="16"/>
      <c r="I136" s="16"/>
      <c r="J136" s="16"/>
      <c r="K136" s="16"/>
      <c r="L136" s="16"/>
      <c r="M136" s="44"/>
      <c r="N136" s="218"/>
      <c r="O136" s="218"/>
      <c r="P136" s="218"/>
      <c r="Q136" s="224" t="s">
        <v>186</v>
      </c>
      <c r="R136" s="222">
        <f>+T136-S136</f>
        <v>0.28460000000000002</v>
      </c>
      <c r="S136" s="212">
        <v>0.1094</v>
      </c>
      <c r="T136" s="213">
        <f>+'IDC rate'!B5</f>
        <v>0.39400000000000002</v>
      </c>
      <c r="U136" s="241">
        <v>0.2646</v>
      </c>
      <c r="V136" s="213">
        <v>0.1094</v>
      </c>
      <c r="W136" s="244">
        <v>0.374</v>
      </c>
      <c r="X136" s="245">
        <v>0.30049999999999999</v>
      </c>
      <c r="Y136" s="246">
        <v>7.3499999999999996E-2</v>
      </c>
      <c r="Z136" s="247">
        <v>0.374</v>
      </c>
      <c r="AA136" s="245">
        <v>0.29149999999999998</v>
      </c>
      <c r="AB136" s="246">
        <v>7.3499999999999996E-2</v>
      </c>
      <c r="AC136" s="247">
        <v>0.36499999999999999</v>
      </c>
    </row>
    <row r="137" spans="1:29" ht="15" customHeight="1" x14ac:dyDescent="0.25">
      <c r="A137" s="5"/>
      <c r="B137" s="269"/>
      <c r="C137" s="270"/>
      <c r="D137" s="57"/>
      <c r="E137" s="31"/>
      <c r="F137" s="16"/>
      <c r="G137" s="16"/>
      <c r="H137" s="16"/>
      <c r="I137" s="16"/>
      <c r="J137" s="16"/>
      <c r="K137" s="16"/>
      <c r="L137" s="16"/>
      <c r="M137" s="44"/>
      <c r="N137" s="219"/>
      <c r="O137" s="219"/>
      <c r="P137" s="219"/>
      <c r="Q137" s="225" t="s">
        <v>187</v>
      </c>
      <c r="R137" s="222">
        <f>+T137-S137</f>
        <v>0.1217</v>
      </c>
      <c r="S137" s="213">
        <v>7.5300000000000006E-2</v>
      </c>
      <c r="T137" s="213">
        <f>+'IDC rate'!C5</f>
        <v>0.19700000000000001</v>
      </c>
      <c r="U137" s="241">
        <v>0.11169999999999999</v>
      </c>
      <c r="V137" s="213">
        <v>7.5300000000000006E-2</v>
      </c>
      <c r="W137" s="244">
        <v>0.187</v>
      </c>
      <c r="X137" s="245">
        <v>0.1135</v>
      </c>
      <c r="Y137" s="246">
        <v>7.3499999999999996E-2</v>
      </c>
      <c r="Z137" s="247">
        <v>0.187</v>
      </c>
      <c r="AA137" s="245">
        <v>0.109</v>
      </c>
      <c r="AB137" s="246">
        <v>7.3499999999999996E-2</v>
      </c>
      <c r="AC137" s="247">
        <v>0.1825</v>
      </c>
    </row>
    <row r="138" spans="1:29" ht="15" customHeight="1" x14ac:dyDescent="0.25">
      <c r="A138" s="5"/>
      <c r="B138" s="269"/>
      <c r="C138" s="270"/>
      <c r="D138" s="57"/>
      <c r="E138" s="31"/>
      <c r="F138" s="16"/>
      <c r="G138" s="16"/>
      <c r="H138" s="16"/>
      <c r="I138" s="16"/>
      <c r="J138" s="16"/>
      <c r="K138" s="16"/>
      <c r="L138" s="16"/>
      <c r="M138" s="44"/>
      <c r="N138" s="219"/>
      <c r="O138" s="219"/>
      <c r="P138" s="219"/>
      <c r="Q138" s="225"/>
      <c r="R138" s="222"/>
      <c r="S138" s="210"/>
      <c r="T138" s="213"/>
      <c r="U138" s="241"/>
      <c r="V138" s="213"/>
      <c r="W138" s="244"/>
      <c r="X138" s="239"/>
      <c r="Y138" s="210"/>
      <c r="Z138" s="242"/>
      <c r="AA138" s="239"/>
      <c r="AB138" s="210"/>
      <c r="AC138" s="242"/>
    </row>
    <row r="139" spans="1:29" ht="15" customHeight="1" x14ac:dyDescent="0.25">
      <c r="A139" s="5"/>
      <c r="B139" s="269"/>
      <c r="C139" s="270"/>
      <c r="D139" s="57"/>
      <c r="E139" s="31"/>
      <c r="F139" s="16"/>
      <c r="G139" s="16"/>
      <c r="H139" s="16"/>
      <c r="I139" s="16"/>
      <c r="J139" s="16"/>
      <c r="K139" s="16"/>
      <c r="L139" s="16"/>
      <c r="M139" s="44"/>
      <c r="N139" s="219"/>
      <c r="O139" s="219"/>
      <c r="P139" s="219"/>
      <c r="Q139" s="225"/>
      <c r="R139" s="222"/>
      <c r="S139" s="210"/>
      <c r="T139" s="210"/>
      <c r="U139" s="239"/>
      <c r="V139" s="210"/>
      <c r="W139" s="242"/>
      <c r="X139" s="239"/>
      <c r="Y139" s="210"/>
      <c r="Z139" s="242"/>
      <c r="AA139" s="239"/>
      <c r="AB139" s="210"/>
      <c r="AC139" s="242"/>
    </row>
    <row r="140" spans="1:29" ht="15" customHeight="1" x14ac:dyDescent="0.25">
      <c r="A140" s="5"/>
      <c r="B140" s="271"/>
      <c r="C140" s="272"/>
      <c r="D140" s="57"/>
      <c r="E140" s="31"/>
      <c r="F140" s="16"/>
      <c r="G140" s="16"/>
      <c r="H140" s="16"/>
      <c r="I140" s="16"/>
      <c r="J140" s="16"/>
      <c r="K140" s="16"/>
      <c r="L140" s="16"/>
      <c r="M140" s="44"/>
      <c r="N140" s="219"/>
      <c r="O140" s="219"/>
      <c r="P140" s="219"/>
      <c r="Q140" s="225"/>
      <c r="R140" s="222"/>
      <c r="S140" s="210"/>
      <c r="T140" s="210"/>
      <c r="U140" s="239"/>
      <c r="V140" s="210"/>
      <c r="W140" s="242"/>
      <c r="X140" s="239"/>
      <c r="Y140" s="210"/>
      <c r="Z140" s="242"/>
      <c r="AA140" s="239"/>
      <c r="AB140" s="210"/>
      <c r="AC140" s="242"/>
    </row>
    <row r="141" spans="1:29" ht="15" customHeight="1" x14ac:dyDescent="0.25">
      <c r="A141" s="5"/>
      <c r="B141" s="273"/>
      <c r="C141" s="274"/>
      <c r="D141" s="57"/>
      <c r="E141" s="31"/>
      <c r="F141" s="16"/>
      <c r="G141" s="16"/>
      <c r="H141" s="16"/>
      <c r="I141" s="16"/>
      <c r="J141" s="16"/>
      <c r="K141" s="16"/>
      <c r="L141" s="16"/>
      <c r="M141" s="44"/>
      <c r="N141" s="219"/>
      <c r="O141" s="219"/>
      <c r="P141" s="219"/>
      <c r="Q141" s="225"/>
      <c r="R141" s="222"/>
      <c r="S141" s="210"/>
      <c r="T141" s="210"/>
      <c r="U141" s="239"/>
      <c r="V141" s="210"/>
      <c r="W141" s="242"/>
      <c r="X141" s="239"/>
      <c r="Y141" s="210"/>
      <c r="Z141" s="242"/>
      <c r="AA141" s="239"/>
      <c r="AB141" s="210"/>
      <c r="AC141" s="242"/>
    </row>
    <row r="142" spans="1:29" ht="14.25" customHeight="1" thickBot="1" x14ac:dyDescent="0.25">
      <c r="A142" s="17"/>
      <c r="B142" s="17"/>
      <c r="C142" s="229" t="s">
        <v>147</v>
      </c>
      <c r="D142" s="230"/>
      <c r="E142" s="31"/>
      <c r="F142" s="16"/>
      <c r="G142" s="16"/>
      <c r="H142" s="16"/>
      <c r="I142" s="16"/>
      <c r="J142" s="16"/>
      <c r="K142" s="16"/>
      <c r="L142" s="16"/>
      <c r="M142" s="44"/>
      <c r="N142" s="220"/>
      <c r="O142" s="220"/>
      <c r="P142" s="220"/>
      <c r="Q142" s="226" t="s">
        <v>152</v>
      </c>
      <c r="R142" s="222">
        <f>+T142-S142</f>
        <v>0.1217</v>
      </c>
      <c r="S142" s="213">
        <f>S137</f>
        <v>7.5300000000000006E-2</v>
      </c>
      <c r="T142" s="213">
        <f>+'IDC rate'!C5</f>
        <v>0.19700000000000001</v>
      </c>
      <c r="U142" s="241">
        <v>0.11169999999999999</v>
      </c>
      <c r="V142" s="213">
        <v>7.5300000000000006E-2</v>
      </c>
      <c r="W142" s="244">
        <v>0.187</v>
      </c>
      <c r="X142" s="241">
        <f>+X137</f>
        <v>0.1135</v>
      </c>
      <c r="Y142" s="213">
        <v>7.3499999999999996E-2</v>
      </c>
      <c r="Z142" s="244">
        <v>0.187</v>
      </c>
      <c r="AA142" s="241">
        <v>0.109</v>
      </c>
      <c r="AB142" s="213">
        <v>7.3499999999999996E-2</v>
      </c>
      <c r="AC142" s="244">
        <v>0.1825</v>
      </c>
    </row>
    <row r="143" spans="1:29" ht="14.25" customHeight="1" thickBot="1" x14ac:dyDescent="0.25">
      <c r="A143" s="17"/>
      <c r="B143" s="17"/>
      <c r="C143" s="228" t="s">
        <v>188</v>
      </c>
      <c r="D143" s="171" t="s">
        <v>177</v>
      </c>
      <c r="E143" s="31"/>
      <c r="F143" s="16"/>
      <c r="G143" s="16"/>
      <c r="H143" s="16"/>
      <c r="I143" s="16"/>
      <c r="J143" s="16"/>
      <c r="K143" s="16"/>
      <c r="L143" s="16"/>
      <c r="M143" s="44"/>
      <c r="N143" s="214"/>
      <c r="O143" s="214"/>
      <c r="P143" s="214"/>
      <c r="Q143" s="221">
        <f>D142</f>
        <v>0</v>
      </c>
      <c r="R143" s="223">
        <v>0</v>
      </c>
      <c r="S143" s="210"/>
      <c r="T143" s="210"/>
      <c r="U143" s="210"/>
      <c r="V143" s="210"/>
      <c r="W143" s="210"/>
    </row>
    <row r="144" spans="1:29" ht="14.25" customHeight="1" thickBot="1" x14ac:dyDescent="0.25">
      <c r="A144" s="17"/>
      <c r="B144" s="17"/>
      <c r="C144" s="170"/>
      <c r="D144" s="172" t="s">
        <v>186</v>
      </c>
      <c r="E144" s="31"/>
      <c r="F144" s="16"/>
      <c r="G144" s="16"/>
      <c r="H144" s="16"/>
      <c r="I144" s="16"/>
      <c r="J144" s="16"/>
      <c r="K144" s="16"/>
      <c r="L144" s="16"/>
      <c r="M144" s="44"/>
      <c r="N144" s="8"/>
      <c r="O144" s="8"/>
      <c r="P144" s="8"/>
    </row>
    <row r="145" spans="1:16" ht="15" x14ac:dyDescent="0.25">
      <c r="D145" s="87" t="s">
        <v>110</v>
      </c>
      <c r="E145" s="156">
        <f>IF($D$144="On-campus",E105*$R$136,$E$105*$R$137)</f>
        <v>0</v>
      </c>
      <c r="F145" s="106">
        <f t="shared" ref="F145:L145" si="90">IF($D$144="On-campus",F105*$R$136,$E$105*$R$137)</f>
        <v>0</v>
      </c>
      <c r="G145" s="106">
        <f t="shared" si="90"/>
        <v>0</v>
      </c>
      <c r="H145" s="106">
        <f t="shared" si="90"/>
        <v>0</v>
      </c>
      <c r="I145" s="106">
        <f t="shared" si="90"/>
        <v>0</v>
      </c>
      <c r="J145" s="106">
        <f t="shared" si="90"/>
        <v>0</v>
      </c>
      <c r="K145" s="106">
        <f t="shared" si="90"/>
        <v>0</v>
      </c>
      <c r="L145" s="106">
        <f t="shared" si="90"/>
        <v>0</v>
      </c>
      <c r="M145" s="106">
        <f t="shared" ref="M145" si="91">IF($D$144="On-campus",M$105*$R$136,M$105*$R$137)</f>
        <v>0</v>
      </c>
      <c r="N145" s="8"/>
      <c r="O145" s="8"/>
      <c r="P145" s="8"/>
    </row>
    <row r="146" spans="1:16" x14ac:dyDescent="0.2">
      <c r="D146" s="60"/>
      <c r="E146" s="31">
        <f>E$105*$R$136</f>
        <v>0</v>
      </c>
      <c r="F146" s="16">
        <f t="shared" ref="F146:L146" si="92">F$105*$R$136</f>
        <v>0</v>
      </c>
      <c r="G146" s="16">
        <f t="shared" si="92"/>
        <v>0</v>
      </c>
      <c r="H146" s="16">
        <f t="shared" si="92"/>
        <v>0</v>
      </c>
      <c r="I146" s="16">
        <f t="shared" si="92"/>
        <v>0</v>
      </c>
      <c r="J146" s="16">
        <f t="shared" si="92"/>
        <v>0</v>
      </c>
      <c r="K146" s="16">
        <f t="shared" si="92"/>
        <v>0</v>
      </c>
      <c r="L146" s="16">
        <f t="shared" si="92"/>
        <v>0</v>
      </c>
      <c r="M146" s="44"/>
      <c r="N146" s="8"/>
      <c r="O146" s="8"/>
      <c r="P146" s="8"/>
    </row>
    <row r="147" spans="1:16" ht="15" x14ac:dyDescent="0.25">
      <c r="C147" s="9" t="s">
        <v>87</v>
      </c>
      <c r="D147" s="60"/>
      <c r="E147" s="31">
        <f>E$105*$R$137</f>
        <v>0</v>
      </c>
      <c r="F147" s="16">
        <f>F$105*$R$137</f>
        <v>0</v>
      </c>
      <c r="G147" s="16">
        <f>G$105*$R$137</f>
        <v>0</v>
      </c>
      <c r="H147" s="16">
        <f t="shared" ref="H147:L147" si="93">H$105*$R$137</f>
        <v>0</v>
      </c>
      <c r="I147" s="16">
        <f t="shared" si="93"/>
        <v>0</v>
      </c>
      <c r="J147" s="16">
        <f t="shared" si="93"/>
        <v>0</v>
      </c>
      <c r="K147" s="16">
        <f t="shared" si="93"/>
        <v>0</v>
      </c>
      <c r="L147" s="16">
        <f t="shared" si="93"/>
        <v>0</v>
      </c>
      <c r="M147" s="44"/>
      <c r="N147" s="8"/>
      <c r="O147" s="8"/>
      <c r="P147" s="8"/>
    </row>
    <row r="148" spans="1:16" ht="15" x14ac:dyDescent="0.25">
      <c r="C148" s="7" t="s">
        <v>178</v>
      </c>
      <c r="D148" s="87" t="s">
        <v>16</v>
      </c>
      <c r="E148" s="156">
        <f>IF($D$144="On-campus",(+E105*$S$136),(E105*$S$137))</f>
        <v>0</v>
      </c>
      <c r="F148" s="106">
        <f t="shared" ref="F148:L148" si="94">IF($D$144="On-campus",(+F105*$S$136),(F105*$S$137))</f>
        <v>0</v>
      </c>
      <c r="G148" s="106">
        <f t="shared" si="94"/>
        <v>0</v>
      </c>
      <c r="H148" s="106">
        <f t="shared" si="94"/>
        <v>0</v>
      </c>
      <c r="I148" s="106">
        <f t="shared" si="94"/>
        <v>0</v>
      </c>
      <c r="J148" s="106">
        <f t="shared" si="94"/>
        <v>0</v>
      </c>
      <c r="K148" s="106">
        <f t="shared" si="94"/>
        <v>0</v>
      </c>
      <c r="L148" s="106">
        <f t="shared" si="94"/>
        <v>0</v>
      </c>
      <c r="M148" s="106">
        <f t="shared" ref="M148" si="95">+(M145+M129+M105)*0.0735</f>
        <v>0</v>
      </c>
      <c r="N148" s="18"/>
      <c r="O148" s="18"/>
      <c r="P148" s="18"/>
    </row>
    <row r="149" spans="1:16" x14ac:dyDescent="0.2">
      <c r="C149" s="7"/>
      <c r="D149" s="60"/>
      <c r="E149" s="31">
        <f>+E$105*$S$136</f>
        <v>0</v>
      </c>
      <c r="F149" s="16">
        <f t="shared" ref="F149:L149" si="96">+F$105*$S$136</f>
        <v>0</v>
      </c>
      <c r="G149" s="16">
        <f t="shared" si="96"/>
        <v>0</v>
      </c>
      <c r="H149" s="16">
        <f t="shared" si="96"/>
        <v>0</v>
      </c>
      <c r="I149" s="16">
        <f t="shared" si="96"/>
        <v>0</v>
      </c>
      <c r="J149" s="16">
        <f t="shared" si="96"/>
        <v>0</v>
      </c>
      <c r="K149" s="16">
        <f t="shared" si="96"/>
        <v>0</v>
      </c>
      <c r="L149" s="16">
        <f t="shared" si="96"/>
        <v>0</v>
      </c>
      <c r="M149" s="44"/>
      <c r="N149" s="18"/>
      <c r="O149" s="18"/>
      <c r="P149" s="18"/>
    </row>
    <row r="150" spans="1:16" x14ac:dyDescent="0.2">
      <c r="D150" s="57"/>
      <c r="E150" s="31">
        <f>E$105*$S$137</f>
        <v>0</v>
      </c>
      <c r="F150" s="16">
        <f t="shared" ref="F150:L150" si="97">F$105*$S$137</f>
        <v>0</v>
      </c>
      <c r="G150" s="16">
        <f t="shared" si="97"/>
        <v>0</v>
      </c>
      <c r="H150" s="16">
        <f t="shared" si="97"/>
        <v>0</v>
      </c>
      <c r="I150" s="16">
        <f t="shared" si="97"/>
        <v>0</v>
      </c>
      <c r="J150" s="16">
        <f t="shared" si="97"/>
        <v>0</v>
      </c>
      <c r="K150" s="16">
        <f t="shared" si="97"/>
        <v>0</v>
      </c>
      <c r="L150" s="16">
        <f t="shared" si="97"/>
        <v>0</v>
      </c>
      <c r="M150" s="44"/>
      <c r="N150" s="8"/>
      <c r="O150" s="8"/>
      <c r="P150" s="8"/>
    </row>
    <row r="151" spans="1:16" x14ac:dyDescent="0.2">
      <c r="D151" s="57"/>
      <c r="E151" s="31"/>
      <c r="F151" s="16"/>
      <c r="G151" s="16"/>
      <c r="H151" s="16"/>
      <c r="I151" s="16"/>
      <c r="J151" s="16"/>
      <c r="K151" s="16"/>
      <c r="L151" s="16"/>
      <c r="M151" s="44"/>
      <c r="N151" s="8"/>
      <c r="O151" s="8"/>
      <c r="P151" s="8"/>
    </row>
    <row r="152" spans="1:16" s="5" customFormat="1" ht="15" x14ac:dyDescent="0.25">
      <c r="C152" s="98" t="s">
        <v>88</v>
      </c>
      <c r="D152" s="99"/>
      <c r="E152" s="158">
        <f t="shared" ref="E152:M152" si="98">+E148+E145+E129+E105</f>
        <v>0</v>
      </c>
      <c r="F152" s="100">
        <f>+F148+F145+F129+F105</f>
        <v>0</v>
      </c>
      <c r="G152" s="100">
        <f t="shared" si="98"/>
        <v>0</v>
      </c>
      <c r="H152" s="100">
        <f t="shared" si="98"/>
        <v>0</v>
      </c>
      <c r="I152" s="100">
        <f t="shared" si="98"/>
        <v>0</v>
      </c>
      <c r="J152" s="100">
        <f t="shared" si="98"/>
        <v>0</v>
      </c>
      <c r="K152" s="100">
        <f t="shared" si="98"/>
        <v>0</v>
      </c>
      <c r="L152" s="100">
        <f t="shared" si="98"/>
        <v>0</v>
      </c>
      <c r="M152" s="101">
        <f t="shared" si="98"/>
        <v>0</v>
      </c>
    </row>
    <row r="153" spans="1:16" ht="15.75" thickBot="1" x14ac:dyDescent="0.3">
      <c r="C153" s="88" t="s">
        <v>17</v>
      </c>
      <c r="D153" s="89"/>
      <c r="E153" s="90">
        <f t="shared" ref="E153:M153" si="99">E39-E152</f>
        <v>0</v>
      </c>
      <c r="F153" s="91">
        <f t="shared" si="99"/>
        <v>0</v>
      </c>
      <c r="G153" s="91">
        <f t="shared" si="99"/>
        <v>0</v>
      </c>
      <c r="H153" s="91">
        <f t="shared" si="99"/>
        <v>0</v>
      </c>
      <c r="I153" s="91">
        <f t="shared" si="99"/>
        <v>0</v>
      </c>
      <c r="J153" s="91">
        <f t="shared" si="99"/>
        <v>0</v>
      </c>
      <c r="K153" s="91">
        <f t="shared" si="99"/>
        <v>0</v>
      </c>
      <c r="L153" s="91">
        <f t="shared" si="99"/>
        <v>0</v>
      </c>
      <c r="M153" s="92" t="e">
        <f t="shared" si="99"/>
        <v>#REF!</v>
      </c>
      <c r="N153" s="8"/>
      <c r="O153" s="8"/>
      <c r="P153" s="8"/>
    </row>
    <row r="154" spans="1:16" ht="15" thickTop="1" x14ac:dyDescent="0.2">
      <c r="D154" s="50" t="s">
        <v>168</v>
      </c>
      <c r="E154" s="153">
        <f>+E148+E145</f>
        <v>0</v>
      </c>
      <c r="F154" s="256">
        <f t="shared" ref="F154:G154" si="100">+F148+F145</f>
        <v>0</v>
      </c>
      <c r="G154" s="255">
        <f t="shared" si="100"/>
        <v>0</v>
      </c>
      <c r="H154" s="16"/>
      <c r="I154" s="16"/>
      <c r="J154" s="16"/>
      <c r="K154" s="16"/>
      <c r="L154" s="16"/>
      <c r="M154" s="44"/>
    </row>
    <row r="155" spans="1:16" ht="6.75" customHeight="1" x14ac:dyDescent="0.2">
      <c r="A155" s="70"/>
      <c r="B155" s="70"/>
      <c r="C155" s="70"/>
      <c r="D155" s="71"/>
      <c r="E155" s="72"/>
      <c r="F155" s="73"/>
      <c r="G155" s="73"/>
      <c r="H155" s="73"/>
      <c r="I155" s="73"/>
      <c r="J155" s="73"/>
      <c r="K155" s="73"/>
      <c r="L155" s="73"/>
      <c r="M155" s="74"/>
      <c r="N155" s="70"/>
      <c r="O155" s="70"/>
      <c r="P155" s="70"/>
    </row>
    <row r="156" spans="1:16" hidden="1" x14ac:dyDescent="0.2">
      <c r="A156" s="20"/>
      <c r="B156" s="20"/>
      <c r="C156" s="20"/>
      <c r="D156" s="61"/>
      <c r="E156" s="154"/>
      <c r="F156" s="36"/>
      <c r="G156" s="36"/>
      <c r="H156" s="36"/>
      <c r="I156" s="36"/>
      <c r="J156" s="36"/>
      <c r="K156" s="36"/>
      <c r="L156" s="36"/>
      <c r="M156" s="48"/>
      <c r="N156" s="20"/>
      <c r="O156" s="20"/>
      <c r="P156" s="20"/>
    </row>
    <row r="157" spans="1:16" hidden="1" x14ac:dyDescent="0.2">
      <c r="A157" s="20"/>
      <c r="B157" s="20"/>
      <c r="C157" s="20"/>
      <c r="D157" s="61"/>
      <c r="E157" s="154"/>
      <c r="F157" s="36"/>
      <c r="G157" s="36"/>
      <c r="H157" s="36"/>
      <c r="I157" s="36"/>
      <c r="J157" s="36"/>
      <c r="K157" s="36"/>
      <c r="L157" s="36"/>
      <c r="M157" s="48"/>
      <c r="N157" s="20"/>
      <c r="O157" s="20"/>
      <c r="P157" s="20"/>
    </row>
    <row r="158" spans="1:16" hidden="1" x14ac:dyDescent="0.2">
      <c r="A158" s="20"/>
      <c r="B158" s="20"/>
      <c r="C158" s="20"/>
      <c r="D158" s="61"/>
      <c r="E158" s="154"/>
      <c r="F158" s="36"/>
      <c r="G158" s="36"/>
      <c r="H158" s="36"/>
      <c r="I158" s="36"/>
      <c r="J158" s="36"/>
      <c r="K158" s="36"/>
      <c r="L158" s="36"/>
      <c r="M158" s="48"/>
      <c r="N158" s="20"/>
      <c r="O158" s="20"/>
      <c r="P158" s="20"/>
    </row>
    <row r="159" spans="1:16" hidden="1" x14ac:dyDescent="0.2">
      <c r="A159" s="20"/>
      <c r="B159" s="20"/>
      <c r="C159" s="20"/>
      <c r="D159" s="61"/>
      <c r="E159" s="154"/>
      <c r="F159" s="36"/>
      <c r="G159" s="36"/>
      <c r="H159" s="36"/>
      <c r="I159" s="36"/>
      <c r="J159" s="36"/>
      <c r="K159" s="36"/>
      <c r="L159" s="36"/>
      <c r="M159" s="48"/>
      <c r="N159" s="20"/>
      <c r="O159" s="20"/>
      <c r="P159" s="20"/>
    </row>
    <row r="160" spans="1:16" hidden="1" x14ac:dyDescent="0.2">
      <c r="A160" s="20"/>
      <c r="B160" s="20"/>
      <c r="C160" s="20"/>
      <c r="D160" s="61"/>
      <c r="E160" s="154"/>
      <c r="F160" s="36"/>
      <c r="G160" s="36"/>
      <c r="H160" s="36"/>
      <c r="I160" s="36"/>
      <c r="J160" s="36"/>
      <c r="K160" s="36"/>
      <c r="L160" s="36"/>
      <c r="M160" s="48"/>
      <c r="N160" s="20"/>
      <c r="O160" s="20"/>
      <c r="P160" s="20"/>
    </row>
    <row r="161" spans="1:16" hidden="1" x14ac:dyDescent="0.2">
      <c r="A161" s="20"/>
      <c r="B161" s="20"/>
      <c r="C161" s="20"/>
      <c r="D161" s="61"/>
      <c r="E161" s="154"/>
      <c r="F161" s="36"/>
      <c r="G161" s="36"/>
      <c r="H161" s="36"/>
      <c r="I161" s="36"/>
      <c r="J161" s="36"/>
      <c r="K161" s="36"/>
      <c r="L161" s="36"/>
      <c r="M161" s="48"/>
      <c r="N161" s="20"/>
      <c r="O161" s="20"/>
      <c r="P161" s="20"/>
    </row>
    <row r="162" spans="1:16" hidden="1" x14ac:dyDescent="0.2">
      <c r="A162" s="20"/>
      <c r="B162" s="20"/>
      <c r="C162" s="20"/>
      <c r="D162" s="61"/>
      <c r="E162" s="154"/>
      <c r="F162" s="36"/>
      <c r="G162" s="36"/>
      <c r="H162" s="36"/>
      <c r="I162" s="36"/>
      <c r="J162" s="36"/>
      <c r="K162" s="36"/>
      <c r="L162" s="36"/>
      <c r="M162" s="48"/>
      <c r="N162" s="20"/>
      <c r="O162" s="20"/>
      <c r="P162" s="20"/>
    </row>
    <row r="163" spans="1:16" x14ac:dyDescent="0.2">
      <c r="A163" s="20"/>
      <c r="B163" s="20"/>
      <c r="C163" s="20"/>
      <c r="D163" s="61" t="s">
        <v>88</v>
      </c>
      <c r="E163" s="154">
        <f>+E154+E131</f>
        <v>0</v>
      </c>
      <c r="F163" s="36">
        <f t="shared" ref="F163:G163" si="101">+F154+F131</f>
        <v>0</v>
      </c>
      <c r="G163" s="36">
        <f t="shared" si="101"/>
        <v>0</v>
      </c>
      <c r="H163" s="36"/>
      <c r="I163" s="36"/>
      <c r="J163" s="36"/>
      <c r="K163" s="36"/>
      <c r="L163" s="36"/>
      <c r="M163" s="48"/>
      <c r="N163" s="20"/>
      <c r="O163" s="20"/>
      <c r="P163" s="20"/>
    </row>
    <row r="164" spans="1:16" ht="15" x14ac:dyDescent="0.25">
      <c r="A164" s="20"/>
      <c r="B164" s="20"/>
      <c r="C164" s="5" t="s">
        <v>45</v>
      </c>
      <c r="D164" s="62"/>
      <c r="E164" s="155">
        <v>0</v>
      </c>
      <c r="F164" s="37">
        <f>+E164-E165</f>
        <v>0</v>
      </c>
      <c r="G164" s="37">
        <f t="shared" ref="G164:J164" si="102">+F164-F165</f>
        <v>0</v>
      </c>
      <c r="H164" s="37">
        <f t="shared" si="102"/>
        <v>0</v>
      </c>
      <c r="I164" s="37">
        <f t="shared" si="102"/>
        <v>0</v>
      </c>
      <c r="J164" s="37">
        <f t="shared" si="102"/>
        <v>0</v>
      </c>
      <c r="K164" s="37">
        <f t="shared" ref="K164" si="103">+J164-J165</f>
        <v>0</v>
      </c>
      <c r="L164" s="37">
        <f t="shared" ref="L164" si="104">+K164-K165</f>
        <v>0</v>
      </c>
      <c r="M164" s="49">
        <f>+J164-J165</f>
        <v>0</v>
      </c>
      <c r="N164" s="20"/>
      <c r="O164" s="20"/>
      <c r="P164" s="20"/>
    </row>
    <row r="165" spans="1:16" ht="15" x14ac:dyDescent="0.25">
      <c r="A165" s="20"/>
      <c r="B165" s="20"/>
      <c r="C165" s="5" t="s">
        <v>46</v>
      </c>
      <c r="D165" s="62"/>
      <c r="E165" s="155">
        <v>0</v>
      </c>
      <c r="F165" s="37">
        <v>0</v>
      </c>
      <c r="G165" s="37">
        <v>0</v>
      </c>
      <c r="H165" s="37">
        <v>0</v>
      </c>
      <c r="I165" s="37">
        <v>0</v>
      </c>
      <c r="J165" s="37">
        <v>0</v>
      </c>
      <c r="K165" s="37">
        <v>0</v>
      </c>
      <c r="L165" s="37">
        <v>0</v>
      </c>
      <c r="M165" s="49">
        <v>0</v>
      </c>
      <c r="N165" s="20"/>
      <c r="O165" s="20"/>
      <c r="P165" s="20"/>
    </row>
    <row r="166" spans="1:16" ht="15" x14ac:dyDescent="0.25">
      <c r="C166" s="5"/>
      <c r="D166" s="62"/>
      <c r="E166" s="155"/>
      <c r="F166" s="37"/>
      <c r="G166" s="37"/>
      <c r="H166" s="19"/>
      <c r="I166" s="19"/>
      <c r="J166" s="19"/>
      <c r="K166" s="19"/>
      <c r="L166" s="19"/>
      <c r="M166" s="19"/>
    </row>
    <row r="167" spans="1:16" ht="15" x14ac:dyDescent="0.25">
      <c r="C167" s="5" t="s">
        <v>170</v>
      </c>
      <c r="D167" s="62"/>
      <c r="E167" s="155">
        <v>0</v>
      </c>
      <c r="F167" s="37">
        <f>+E167-E168</f>
        <v>0</v>
      </c>
      <c r="G167" s="37">
        <v>0</v>
      </c>
      <c r="H167" s="37">
        <f>G167-G168</f>
        <v>0</v>
      </c>
      <c r="I167" s="37">
        <f t="shared" ref="I167:M167" si="105">H167-H168</f>
        <v>0</v>
      </c>
      <c r="J167" s="37">
        <f t="shared" si="105"/>
        <v>0</v>
      </c>
      <c r="K167" s="37">
        <f t="shared" si="105"/>
        <v>0</v>
      </c>
      <c r="L167" s="37">
        <f t="shared" si="105"/>
        <v>0</v>
      </c>
      <c r="M167" s="49">
        <f t="shared" si="105"/>
        <v>0</v>
      </c>
    </row>
    <row r="168" spans="1:16" ht="15.75" x14ac:dyDescent="0.25">
      <c r="A168" s="21"/>
      <c r="B168" s="21"/>
      <c r="C168" s="5" t="s">
        <v>171</v>
      </c>
      <c r="D168" s="62"/>
      <c r="E168" s="155">
        <v>0</v>
      </c>
      <c r="F168" s="37">
        <v>0</v>
      </c>
      <c r="G168" s="37">
        <v>0</v>
      </c>
      <c r="H168" s="37">
        <v>0</v>
      </c>
      <c r="I168" s="37">
        <v>0</v>
      </c>
      <c r="J168" s="37">
        <v>0</v>
      </c>
      <c r="K168" s="37">
        <v>0</v>
      </c>
      <c r="L168" s="37">
        <v>0</v>
      </c>
      <c r="M168" s="49">
        <v>0</v>
      </c>
      <c r="N168" s="21"/>
      <c r="O168" s="21"/>
      <c r="P168" s="21"/>
    </row>
    <row r="169" spans="1:16" hidden="1" x14ac:dyDescent="0.2"/>
    <row r="170" spans="1:16" hidden="1" x14ac:dyDescent="0.2"/>
    <row r="171" spans="1:16" hidden="1" x14ac:dyDescent="0.2"/>
    <row r="172" spans="1:16" hidden="1" x14ac:dyDescent="0.2"/>
    <row r="173" spans="1:16" hidden="1" x14ac:dyDescent="0.2"/>
    <row r="174" spans="1:16" hidden="1" x14ac:dyDescent="0.2"/>
    <row r="175" spans="1:16" hidden="1" x14ac:dyDescent="0.2"/>
    <row r="176" spans="1:16" customFormat="1" ht="15" x14ac:dyDescent="0.2">
      <c r="A176" s="3"/>
      <c r="B176" s="3"/>
      <c r="C176" s="3"/>
      <c r="D176" s="3"/>
      <c r="E176" s="3"/>
      <c r="F176" s="3"/>
      <c r="G176" s="3"/>
      <c r="H176" s="3"/>
      <c r="I176" s="3"/>
      <c r="J176" s="3"/>
      <c r="K176" s="3"/>
      <c r="L176" s="3"/>
      <c r="M176" s="3"/>
      <c r="N176" s="3"/>
      <c r="O176" s="3"/>
      <c r="P176" s="3"/>
    </row>
    <row r="178" spans="2:7" hidden="1" x14ac:dyDescent="0.2">
      <c r="B178" s="3" t="s">
        <v>192</v>
      </c>
    </row>
    <row r="179" spans="2:7" ht="15" hidden="1" customHeight="1" x14ac:dyDescent="0.2">
      <c r="B179" s="3">
        <v>1</v>
      </c>
      <c r="C179" s="3" t="s">
        <v>201</v>
      </c>
      <c r="E179" s="231">
        <f>+'[2]Enrollment - Part 2'!E12</f>
        <v>10</v>
      </c>
      <c r="F179" s="231">
        <f>+'[2]Enrollment - Part 2'!F12</f>
        <v>20</v>
      </c>
      <c r="G179" s="231">
        <f>+'[2]Enrollment - Part 2'!G12</f>
        <v>30</v>
      </c>
    </row>
    <row r="180" spans="2:7" ht="15" hidden="1" customHeight="1" x14ac:dyDescent="0.2">
      <c r="B180" s="3">
        <v>2</v>
      </c>
      <c r="C180" s="3" t="s">
        <v>200</v>
      </c>
      <c r="E180" s="231">
        <v>10</v>
      </c>
      <c r="F180" s="231">
        <v>20</v>
      </c>
      <c r="G180" s="231">
        <v>30</v>
      </c>
    </row>
    <row r="181" spans="2:7" hidden="1" x14ac:dyDescent="0.2">
      <c r="E181" s="234"/>
      <c r="F181" s="234"/>
      <c r="G181" s="234"/>
    </row>
    <row r="182" spans="2:7" hidden="1" x14ac:dyDescent="0.2">
      <c r="B182" s="3">
        <v>3</v>
      </c>
      <c r="C182" s="3" t="s">
        <v>199</v>
      </c>
      <c r="E182" s="234">
        <v>100000</v>
      </c>
      <c r="F182" s="234">
        <v>225000</v>
      </c>
      <c r="G182" s="234">
        <v>425000</v>
      </c>
    </row>
    <row r="183" spans="2:7" hidden="1" x14ac:dyDescent="0.2">
      <c r="E183" s="234"/>
      <c r="F183" s="234"/>
      <c r="G183" s="234"/>
    </row>
    <row r="184" spans="2:7" hidden="1" x14ac:dyDescent="0.2">
      <c r="B184" s="3">
        <v>4</v>
      </c>
      <c r="C184" s="3" t="s">
        <v>196</v>
      </c>
      <c r="E184" s="234">
        <f>+'[2]Cost Analysis - Part 1'!E31</f>
        <v>95000</v>
      </c>
      <c r="F184" s="234">
        <f>+'[2]Cost Analysis - Part 1'!F31</f>
        <v>100000</v>
      </c>
      <c r="G184" s="234">
        <f>+'[2]Cost Analysis - Part 1'!G31</f>
        <v>108500</v>
      </c>
    </row>
    <row r="185" spans="2:7" hidden="1" x14ac:dyDescent="0.2">
      <c r="E185" s="235"/>
      <c r="F185" s="235"/>
      <c r="G185" s="235"/>
    </row>
    <row r="186" spans="2:7" hidden="1" x14ac:dyDescent="0.2">
      <c r="B186" s="3">
        <v>5</v>
      </c>
      <c r="C186" s="3" t="s">
        <v>197</v>
      </c>
      <c r="E186" s="234">
        <f>+'[2]Cost Analysis - Part 1'!E41</f>
        <v>106110</v>
      </c>
      <c r="F186" s="234">
        <f>+'[2]Cost Analysis - Part 1'!F41</f>
        <v>116220</v>
      </c>
      <c r="G186" s="234">
        <f>+'[2]Cost Analysis - Part 1'!G41</f>
        <v>129830</v>
      </c>
    </row>
    <row r="187" spans="2:7" hidden="1" x14ac:dyDescent="0.2">
      <c r="E187" s="233"/>
      <c r="F187" s="233"/>
      <c r="G187" s="233"/>
    </row>
    <row r="188" spans="2:7" hidden="1" x14ac:dyDescent="0.2">
      <c r="C188" s="3" t="s">
        <v>193</v>
      </c>
    </row>
    <row r="189" spans="2:7" hidden="1" x14ac:dyDescent="0.2">
      <c r="B189" s="3">
        <v>6</v>
      </c>
      <c r="C189" s="3" t="s">
        <v>194</v>
      </c>
      <c r="E189" s="234">
        <f>E186/E179</f>
        <v>10611</v>
      </c>
      <c r="F189" s="234">
        <f>F186/F179</f>
        <v>5811</v>
      </c>
      <c r="G189" s="234">
        <f>G186/G179</f>
        <v>4327.666666666667</v>
      </c>
    </row>
    <row r="190" spans="2:7" hidden="1" x14ac:dyDescent="0.2">
      <c r="B190" s="3">
        <v>7</v>
      </c>
      <c r="C190" s="3" t="s">
        <v>195</v>
      </c>
      <c r="E190" s="232">
        <f>'[2]Cost Analysis - Part 1'!E47</f>
        <v>0.374</v>
      </c>
      <c r="F190" s="232">
        <f>'[2]Cost Analysis - Part 1'!F47</f>
        <v>0.374</v>
      </c>
      <c r="G190" s="232">
        <f>'[2]Cost Analysis - Part 1'!G47</f>
        <v>0.374</v>
      </c>
    </row>
    <row r="191" spans="2:7" hidden="1" x14ac:dyDescent="0.2">
      <c r="B191" s="3">
        <v>8</v>
      </c>
      <c r="C191" s="3" t="s">
        <v>202</v>
      </c>
      <c r="E191" s="234">
        <f>+(E190*E184)/E179</f>
        <v>3553</v>
      </c>
      <c r="F191" s="234">
        <f>+(F190*F184)/F179</f>
        <v>1870</v>
      </c>
      <c r="G191" s="234">
        <f>+(G190*G184)/G179</f>
        <v>1352.6333333333334</v>
      </c>
    </row>
    <row r="192" spans="2:7" hidden="1" x14ac:dyDescent="0.2">
      <c r="B192" s="3">
        <v>9</v>
      </c>
      <c r="C192" s="3" t="s">
        <v>198</v>
      </c>
      <c r="E192" s="234">
        <f>E189+E191</f>
        <v>14164</v>
      </c>
      <c r="F192" s="234">
        <f>SUM(F189:F191)</f>
        <v>7681.3739999999998</v>
      </c>
      <c r="G192" s="234">
        <f>SUM(G189:G191)</f>
        <v>5680.674</v>
      </c>
    </row>
    <row r="193" spans="2:7" hidden="1" x14ac:dyDescent="0.2">
      <c r="E193" s="234"/>
      <c r="F193" s="234"/>
      <c r="G193" s="234"/>
    </row>
    <row r="194" spans="2:7" hidden="1" x14ac:dyDescent="0.2">
      <c r="B194" s="3">
        <v>10</v>
      </c>
      <c r="C194" s="3" t="s">
        <v>203</v>
      </c>
      <c r="E194" s="234">
        <f>+E179*E192</f>
        <v>141640</v>
      </c>
      <c r="F194" s="234">
        <f>+F179*F192</f>
        <v>153627.47999999998</v>
      </c>
      <c r="G194" s="234">
        <f>+G179*G192</f>
        <v>170420.22</v>
      </c>
    </row>
    <row r="195" spans="2:7" hidden="1" x14ac:dyDescent="0.2">
      <c r="B195" s="3">
        <v>11</v>
      </c>
      <c r="C195" s="3" t="s">
        <v>204</v>
      </c>
      <c r="E195" s="234">
        <f>+E182-E194</f>
        <v>-41640</v>
      </c>
      <c r="F195" s="234">
        <f t="shared" ref="F195:G195" si="106">+F182-F194</f>
        <v>71372.520000000019</v>
      </c>
      <c r="G195" s="234">
        <f t="shared" si="106"/>
        <v>254579.78</v>
      </c>
    </row>
    <row r="196" spans="2:7" hidden="1" x14ac:dyDescent="0.2">
      <c r="B196" s="3">
        <v>12</v>
      </c>
      <c r="C196" s="3" t="s">
        <v>205</v>
      </c>
      <c r="E196" s="234">
        <f>+E195/E180</f>
        <v>-4164</v>
      </c>
      <c r="F196" s="234">
        <f t="shared" ref="F196:G196" si="107">+F195/F180</f>
        <v>3568.6260000000011</v>
      </c>
      <c r="G196" s="234">
        <f t="shared" si="107"/>
        <v>8485.992666666667</v>
      </c>
    </row>
    <row r="197" spans="2:7" hidden="1" x14ac:dyDescent="0.2"/>
    <row r="198" spans="2:7" hidden="1" x14ac:dyDescent="0.2"/>
    <row r="199" spans="2:7" hidden="1" x14ac:dyDescent="0.2">
      <c r="E199" s="16">
        <f>+E194-E152</f>
        <v>141640</v>
      </c>
      <c r="F199" s="16">
        <f t="shared" ref="F199:G199" si="108">+F194-F152</f>
        <v>153627.47999999998</v>
      </c>
      <c r="G199" s="16">
        <f t="shared" si="108"/>
        <v>170420.22</v>
      </c>
    </row>
    <row r="200" spans="2:7" hidden="1" x14ac:dyDescent="0.2">
      <c r="E200" s="236"/>
      <c r="F200" s="236"/>
      <c r="G200" s="236"/>
    </row>
    <row r="201" spans="2:7" hidden="1" x14ac:dyDescent="0.2"/>
    <row r="202" spans="2:7" hidden="1" x14ac:dyDescent="0.2">
      <c r="E202" s="237">
        <f>+E191+E189</f>
        <v>14164</v>
      </c>
      <c r="F202" s="237">
        <f t="shared" ref="F202:G202" si="109">+F191+F189</f>
        <v>7681</v>
      </c>
      <c r="G202" s="237">
        <f t="shared" si="109"/>
        <v>5680.3</v>
      </c>
    </row>
    <row r="203" spans="2:7" hidden="1" x14ac:dyDescent="0.2">
      <c r="E203" s="237">
        <f>+E202*E179</f>
        <v>141640</v>
      </c>
      <c r="F203" s="237">
        <f t="shared" ref="F203:G203" si="110">+F202*F179</f>
        <v>153620</v>
      </c>
      <c r="G203" s="237">
        <f t="shared" si="110"/>
        <v>170409</v>
      </c>
    </row>
    <row r="204" spans="2:7" hidden="1" x14ac:dyDescent="0.2">
      <c r="E204" s="237">
        <f>+E182-E203</f>
        <v>-41640</v>
      </c>
      <c r="F204" s="237">
        <f t="shared" ref="F204:G204" si="111">+F182-F203</f>
        <v>71380</v>
      </c>
      <c r="G204" s="237">
        <f t="shared" si="111"/>
        <v>254591</v>
      </c>
    </row>
    <row r="205" spans="2:7" hidden="1" x14ac:dyDescent="0.2">
      <c r="E205" s="237">
        <f>+E153</f>
        <v>0</v>
      </c>
      <c r="F205" s="237">
        <f t="shared" ref="F205:G205" si="112">+F153</f>
        <v>0</v>
      </c>
      <c r="G205" s="237">
        <f t="shared" si="112"/>
        <v>0</v>
      </c>
    </row>
    <row r="206" spans="2:7" hidden="1" x14ac:dyDescent="0.2">
      <c r="E206" s="237">
        <f>+E204-E205</f>
        <v>-41640</v>
      </c>
      <c r="F206" s="237">
        <f t="shared" ref="F206:G206" si="113">+F204-F205</f>
        <v>71380</v>
      </c>
      <c r="G206" s="237">
        <f t="shared" si="113"/>
        <v>254591</v>
      </c>
    </row>
    <row r="207" spans="2:7" x14ac:dyDescent="0.2">
      <c r="E207" s="237"/>
      <c r="F207" s="237"/>
      <c r="G207" s="237"/>
    </row>
  </sheetData>
  <mergeCells count="10">
    <mergeCell ref="U133:W133"/>
    <mergeCell ref="X133:Z133"/>
    <mergeCell ref="AA133:AC133"/>
    <mergeCell ref="Q133:T133"/>
    <mergeCell ref="B135:C141"/>
    <mergeCell ref="B76:C77"/>
    <mergeCell ref="B97:C97"/>
    <mergeCell ref="E13:M13"/>
    <mergeCell ref="B43:C44"/>
    <mergeCell ref="B66:C67"/>
  </mergeCells>
  <dataValidations disablePrompts="1" count="1">
    <dataValidation type="list" allowBlank="1" showInputMessage="1" showErrorMessage="1" sqref="D144" xr:uid="{00000000-0002-0000-0000-000000000000}">
      <formula1>$Q$136:$Q$143</formula1>
    </dataValidation>
  </dataValidations>
  <pageMargins left="0.23" right="0.17" top="0.79" bottom="0.39" header="0.4" footer="0.16"/>
  <pageSetup paperSize="5" scale="64" fitToHeight="0" orientation="landscape" horizontalDpi="1200" verticalDpi="1200" r:id="rId1"/>
  <headerFooter>
    <oddHeader>&amp;CSELF-SUPPORTING DEGREE GRADUATE PROFESSIONAL PROGRAM
OPERATING BUDGET PLAN</oddHeader>
    <oddFooter>&amp;L&amp;"Arial,Italic"&amp;10&amp;D&amp;R&amp;"Arial,Italic"&amp;10&amp;F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53"/>
  <sheetViews>
    <sheetView tabSelected="1" workbookViewId="0">
      <selection activeCell="E14" sqref="E14"/>
    </sheetView>
  </sheetViews>
  <sheetFormatPr defaultRowHeight="15" x14ac:dyDescent="0.25"/>
  <cols>
    <col min="1" max="1" width="1.6640625" style="109" customWidth="1"/>
    <col min="2" max="2" width="4.21875" style="109" customWidth="1"/>
    <col min="3" max="3" width="10.109375" style="109" customWidth="1"/>
    <col min="4" max="4" width="25.21875" style="109" customWidth="1"/>
    <col min="5" max="5" width="9.33203125" style="109" customWidth="1"/>
    <col min="6" max="6" width="11.6640625" style="109" customWidth="1"/>
    <col min="7" max="11" width="9" style="109" bestFit="1" customWidth="1"/>
    <col min="12" max="12" width="9" style="109" hidden="1" customWidth="1"/>
    <col min="13" max="16384" width="8.88671875" style="109"/>
  </cols>
  <sheetData>
    <row r="1" spans="1:14" ht="18" customHeight="1" x14ac:dyDescent="0.25">
      <c r="A1" s="142" t="s">
        <v>104</v>
      </c>
      <c r="B1" s="143"/>
      <c r="C1" s="143"/>
      <c r="D1" s="143"/>
      <c r="E1" s="143"/>
      <c r="F1" s="143"/>
      <c r="G1" s="141"/>
      <c r="H1" s="141"/>
      <c r="I1" s="141"/>
      <c r="J1" s="141"/>
      <c r="K1" s="141"/>
      <c r="L1" s="141"/>
      <c r="M1" s="108"/>
      <c r="N1" s="108"/>
    </row>
    <row r="2" spans="1:14" ht="12.75" customHeight="1" x14ac:dyDescent="0.25">
      <c r="A2" s="108"/>
      <c r="B2" s="110"/>
      <c r="C2" s="108"/>
      <c r="D2" s="108"/>
      <c r="E2" s="108"/>
      <c r="F2" s="108"/>
      <c r="G2" s="108"/>
      <c r="H2" s="108"/>
      <c r="I2" s="108"/>
      <c r="J2" s="108"/>
      <c r="K2" s="108"/>
      <c r="L2" s="108"/>
      <c r="M2" s="108"/>
      <c r="N2" s="108"/>
    </row>
    <row r="3" spans="1:14" ht="12.75" customHeight="1" x14ac:dyDescent="0.25">
      <c r="A3" s="276" t="s">
        <v>89</v>
      </c>
      <c r="B3" s="276"/>
      <c r="C3" s="276"/>
      <c r="D3" s="276"/>
      <c r="E3" s="276"/>
      <c r="F3" s="276"/>
      <c r="G3" s="140"/>
      <c r="H3" s="140"/>
      <c r="I3" s="140"/>
      <c r="J3" s="140"/>
      <c r="K3" s="140"/>
      <c r="L3" s="140"/>
      <c r="M3" s="111"/>
      <c r="N3" s="112"/>
    </row>
    <row r="4" spans="1:14" ht="12.75" customHeight="1" x14ac:dyDescent="0.25">
      <c r="A4" s="111" t="s">
        <v>90</v>
      </c>
      <c r="B4" s="113"/>
      <c r="C4" s="181" t="str">
        <f>'[3]Cost Analysis - Part 1'!D2</f>
        <v>Irvine</v>
      </c>
      <c r="E4" s="112"/>
      <c r="F4" s="112"/>
      <c r="G4" s="112"/>
      <c r="H4" s="112"/>
      <c r="I4" s="112"/>
      <c r="J4" s="112"/>
      <c r="K4" s="112"/>
      <c r="L4" s="112"/>
      <c r="M4" s="112"/>
      <c r="N4" s="112"/>
    </row>
    <row r="5" spans="1:14" ht="12.75" customHeight="1" x14ac:dyDescent="0.25">
      <c r="A5" s="114" t="s">
        <v>91</v>
      </c>
      <c r="B5" s="113"/>
      <c r="C5" s="136"/>
      <c r="D5" s="136"/>
      <c r="E5" s="136"/>
      <c r="F5" s="112"/>
      <c r="G5" s="112"/>
      <c r="H5" s="112"/>
      <c r="I5" s="112"/>
      <c r="J5" s="112"/>
      <c r="K5" s="112"/>
      <c r="L5" s="112"/>
      <c r="M5" s="112"/>
      <c r="N5" s="112"/>
    </row>
    <row r="6" spans="1:14" ht="12.75" customHeight="1" x14ac:dyDescent="0.25">
      <c r="A6" s="114" t="s">
        <v>132</v>
      </c>
      <c r="B6" s="113"/>
      <c r="C6" s="112"/>
      <c r="D6" s="181"/>
      <c r="E6" s="136"/>
      <c r="F6" s="112" t="s">
        <v>133</v>
      </c>
      <c r="G6" s="112"/>
      <c r="H6" s="112"/>
      <c r="I6" s="112"/>
      <c r="J6" s="112"/>
      <c r="K6" s="112"/>
      <c r="L6" s="112"/>
      <c r="M6" s="112"/>
      <c r="N6" s="112"/>
    </row>
    <row r="7" spans="1:14" ht="12.75" customHeight="1" x14ac:dyDescent="0.25">
      <c r="A7" s="114" t="s">
        <v>134</v>
      </c>
      <c r="B7" s="113"/>
      <c r="C7" s="112"/>
      <c r="D7" s="181"/>
      <c r="E7" s="136"/>
      <c r="F7" s="112" t="s">
        <v>135</v>
      </c>
      <c r="G7" s="112"/>
      <c r="H7" s="112"/>
      <c r="I7" s="112"/>
      <c r="J7" s="112"/>
      <c r="K7" s="112"/>
      <c r="L7" s="112"/>
      <c r="M7" s="112"/>
      <c r="N7" s="112"/>
    </row>
    <row r="8" spans="1:14" ht="12.75" customHeight="1" x14ac:dyDescent="0.25">
      <c r="A8" s="114" t="s">
        <v>136</v>
      </c>
      <c r="B8" s="113"/>
      <c r="C8" s="112"/>
      <c r="D8" s="181"/>
      <c r="E8" s="136"/>
      <c r="F8" s="112" t="s">
        <v>137</v>
      </c>
      <c r="G8" s="112"/>
      <c r="H8" s="112"/>
      <c r="I8" s="112"/>
      <c r="J8" s="112"/>
      <c r="K8" s="112"/>
      <c r="L8" s="112"/>
      <c r="M8" s="112"/>
      <c r="N8" s="112"/>
    </row>
    <row r="9" spans="1:14" ht="12.75" customHeight="1" x14ac:dyDescent="0.25">
      <c r="A9" s="114"/>
      <c r="B9" s="113"/>
      <c r="C9" s="112"/>
      <c r="D9" s="181"/>
      <c r="E9" s="136"/>
      <c r="F9" s="112" t="s">
        <v>138</v>
      </c>
      <c r="G9" s="112"/>
      <c r="H9" s="112"/>
      <c r="I9" s="112"/>
      <c r="J9" s="112"/>
      <c r="K9" s="112"/>
      <c r="L9" s="112"/>
      <c r="M9" s="112"/>
      <c r="N9" s="112"/>
    </row>
    <row r="10" spans="1:14" ht="12.75" customHeight="1" x14ac:dyDescent="0.25">
      <c r="A10" s="114" t="s">
        <v>139</v>
      </c>
      <c r="B10" s="113"/>
      <c r="C10" s="112"/>
      <c r="D10" s="181"/>
      <c r="E10" s="136"/>
      <c r="F10" s="112" t="s">
        <v>140</v>
      </c>
      <c r="G10" s="112"/>
      <c r="H10" s="112"/>
      <c r="I10" s="112"/>
      <c r="J10" s="112"/>
      <c r="K10" s="112"/>
      <c r="L10" s="112"/>
      <c r="M10" s="112"/>
      <c r="N10" s="112"/>
    </row>
    <row r="11" spans="1:14" ht="12.75" customHeight="1" x14ac:dyDescent="0.25">
      <c r="A11" s="114"/>
      <c r="B11" s="113"/>
      <c r="C11" s="112"/>
      <c r="D11" s="112"/>
      <c r="E11" s="112"/>
      <c r="F11" s="112"/>
      <c r="G11" s="112"/>
      <c r="H11" s="112"/>
      <c r="I11" s="112"/>
      <c r="J11" s="112"/>
      <c r="K11" s="112"/>
      <c r="L11" s="112"/>
      <c r="M11" s="112"/>
      <c r="N11" s="112"/>
    </row>
    <row r="12" spans="1:14" ht="12.75" customHeight="1" x14ac:dyDescent="0.25">
      <c r="A12" s="111" t="s">
        <v>92</v>
      </c>
      <c r="B12" s="113"/>
      <c r="C12" s="112"/>
      <c r="D12" s="111"/>
      <c r="E12" s="112"/>
      <c r="F12" s="112"/>
      <c r="G12" s="112"/>
      <c r="H12" s="112"/>
      <c r="I12" s="112"/>
      <c r="J12" s="112"/>
      <c r="K12" s="112"/>
      <c r="L12" s="112"/>
      <c r="M12" s="112"/>
      <c r="N12" s="112"/>
    </row>
    <row r="13" spans="1:14" ht="12.75" customHeight="1" x14ac:dyDescent="0.25">
      <c r="A13" s="112"/>
      <c r="B13" s="113"/>
      <c r="C13" s="111"/>
      <c r="D13" s="112"/>
      <c r="E13" s="112"/>
      <c r="F13" s="112"/>
      <c r="G13" s="112"/>
      <c r="H13" s="257" t="s">
        <v>214</v>
      </c>
      <c r="I13" s="257"/>
      <c r="J13" s="257"/>
      <c r="K13" s="257"/>
      <c r="L13" s="257"/>
      <c r="M13" s="112"/>
      <c r="N13" s="112"/>
    </row>
    <row r="14" spans="1:14" ht="39" x14ac:dyDescent="0.25">
      <c r="A14" s="112"/>
      <c r="B14" s="113"/>
      <c r="C14" s="111"/>
      <c r="D14" s="112"/>
      <c r="E14" s="115" t="str">
        <f>+'SSGPDP Bgt Template-New Pgrms'!E14</f>
        <v>2025-26 Projected</v>
      </c>
      <c r="F14" s="115" t="str">
        <f>+'SSGPDP Bgt Template-New Pgrms'!F14</f>
        <v>2026-27 Projected</v>
      </c>
      <c r="G14" s="115" t="str">
        <f>+'SSGPDP Bgt Template-New Pgrms'!G14</f>
        <v>2027-28 Projected</v>
      </c>
      <c r="H14" s="115" t="str">
        <f>+'SSGPDP Bgt Template-New Pgrms'!H14</f>
        <v>2028-29 Projected (if needed)</v>
      </c>
      <c r="I14" s="115" t="str">
        <f>+'SSGPDP Bgt Template-New Pgrms'!I14</f>
        <v>2029-30 Projected (if needed)</v>
      </c>
      <c r="J14" s="115" t="str">
        <f>+'SSGPDP Bgt Template-New Pgrms'!J14</f>
        <v>2030-31 Projected (if needed)</v>
      </c>
      <c r="K14" s="115" t="str">
        <f>+'SSGPDP Bgt Template-New Pgrms'!K14</f>
        <v>2031-32Projected (if needed)</v>
      </c>
      <c r="L14" s="115" t="str">
        <f>+'SSGPDP Bgt Template-New Pgrms'!L14</f>
        <v>2031-32Projected (if needed)</v>
      </c>
      <c r="M14" s="112"/>
      <c r="N14" s="112"/>
    </row>
    <row r="15" spans="1:14" ht="12.75" customHeight="1" x14ac:dyDescent="0.25">
      <c r="A15" s="112"/>
      <c r="B15" s="113"/>
      <c r="C15" s="111"/>
      <c r="D15" s="112"/>
      <c r="E15" s="112"/>
      <c r="F15" s="112"/>
      <c r="G15" s="112"/>
      <c r="H15" s="112"/>
      <c r="I15" s="112"/>
      <c r="J15" s="112"/>
      <c r="K15" s="112"/>
      <c r="L15" s="112"/>
      <c r="M15" s="112"/>
      <c r="N15" s="112"/>
    </row>
    <row r="16" spans="1:14" ht="12.75" customHeight="1" x14ac:dyDescent="0.25">
      <c r="A16" s="112"/>
      <c r="B16" s="113"/>
      <c r="C16" s="111" t="s">
        <v>93</v>
      </c>
      <c r="D16" s="112"/>
      <c r="E16" s="116"/>
      <c r="F16" s="116"/>
      <c r="G16" s="116"/>
      <c r="H16" s="160"/>
      <c r="I16" s="160"/>
      <c r="J16" s="160"/>
      <c r="K16" s="160"/>
      <c r="L16" s="160"/>
      <c r="M16" s="112"/>
      <c r="N16" s="112"/>
    </row>
    <row r="17" spans="1:14" ht="12.75" customHeight="1" x14ac:dyDescent="0.25">
      <c r="A17" s="112"/>
      <c r="B17" s="113">
        <v>1</v>
      </c>
      <c r="C17" s="117">
        <f>C5</f>
        <v>0</v>
      </c>
      <c r="D17" s="117"/>
      <c r="E17" s="118">
        <v>0</v>
      </c>
      <c r="F17" s="118">
        <v>0</v>
      </c>
      <c r="G17" s="118">
        <v>0</v>
      </c>
      <c r="H17" s="161">
        <v>0</v>
      </c>
      <c r="I17" s="161">
        <v>0</v>
      </c>
      <c r="J17" s="161">
        <v>0</v>
      </c>
      <c r="K17" s="161">
        <v>0</v>
      </c>
      <c r="L17" s="161">
        <v>0</v>
      </c>
      <c r="M17" s="112"/>
      <c r="N17" s="112"/>
    </row>
    <row r="18" spans="1:14" ht="12.75" customHeight="1" x14ac:dyDescent="0.25">
      <c r="A18" s="111"/>
      <c r="B18" s="119">
        <f>B17+1</f>
        <v>2</v>
      </c>
      <c r="C18" s="111" t="s">
        <v>94</v>
      </c>
      <c r="D18" s="111"/>
      <c r="E18" s="120">
        <f>E17</f>
        <v>0</v>
      </c>
      <c r="F18" s="120">
        <f>F17</f>
        <v>0</v>
      </c>
      <c r="G18" s="120">
        <f t="shared" ref="G18:L18" si="0">G17</f>
        <v>0</v>
      </c>
      <c r="H18" s="162">
        <f t="shared" si="0"/>
        <v>0</v>
      </c>
      <c r="I18" s="162">
        <f t="shared" si="0"/>
        <v>0</v>
      </c>
      <c r="J18" s="162">
        <f t="shared" si="0"/>
        <v>0</v>
      </c>
      <c r="K18" s="162">
        <f t="shared" si="0"/>
        <v>0</v>
      </c>
      <c r="L18" s="162">
        <f t="shared" si="0"/>
        <v>0</v>
      </c>
      <c r="M18" s="111"/>
      <c r="N18" s="111"/>
    </row>
    <row r="19" spans="1:14" ht="12.75" customHeight="1" x14ac:dyDescent="0.25">
      <c r="A19" s="112"/>
      <c r="B19" s="113"/>
      <c r="C19" s="111"/>
      <c r="D19" s="112"/>
      <c r="E19" s="112"/>
      <c r="F19" s="112"/>
      <c r="G19" s="112"/>
      <c r="H19" s="112"/>
      <c r="I19" s="112"/>
      <c r="J19" s="112"/>
      <c r="K19" s="112"/>
      <c r="L19" s="112"/>
      <c r="M19" s="112"/>
      <c r="N19" s="112"/>
    </row>
    <row r="20" spans="1:14" ht="12.75" customHeight="1" x14ac:dyDescent="0.25">
      <c r="A20" s="112"/>
      <c r="B20" s="113"/>
      <c r="C20" s="111" t="s">
        <v>95</v>
      </c>
      <c r="D20" s="112"/>
      <c r="E20" s="121"/>
      <c r="F20" s="121"/>
      <c r="G20" s="121"/>
      <c r="H20" s="121"/>
      <c r="I20" s="121"/>
      <c r="J20" s="121"/>
      <c r="K20" s="121"/>
      <c r="L20" s="121"/>
      <c r="M20" s="112"/>
      <c r="N20" s="112"/>
    </row>
    <row r="21" spans="1:14" ht="12.75" customHeight="1" x14ac:dyDescent="0.25">
      <c r="A21" s="112"/>
      <c r="B21" s="113">
        <f>B18+1</f>
        <v>3</v>
      </c>
      <c r="C21" s="275" t="s">
        <v>179</v>
      </c>
      <c r="D21" s="275"/>
      <c r="E21" s="122">
        <v>0</v>
      </c>
      <c r="F21" s="122">
        <v>0</v>
      </c>
      <c r="G21" s="122">
        <v>0</v>
      </c>
      <c r="H21" s="163">
        <v>0</v>
      </c>
      <c r="I21" s="163">
        <v>0</v>
      </c>
      <c r="J21" s="163">
        <v>0</v>
      </c>
      <c r="K21" s="163">
        <v>0</v>
      </c>
      <c r="L21" s="163">
        <v>0</v>
      </c>
      <c r="M21" s="112"/>
      <c r="N21" s="112"/>
    </row>
    <row r="22" spans="1:14" ht="12.75" customHeight="1" x14ac:dyDescent="0.25">
      <c r="A22" s="112"/>
      <c r="B22" s="113">
        <f>B21+1</f>
        <v>4</v>
      </c>
      <c r="C22" s="275" t="s">
        <v>180</v>
      </c>
      <c r="D22" s="275"/>
      <c r="E22" s="122">
        <v>0</v>
      </c>
      <c r="F22" s="122">
        <v>0</v>
      </c>
      <c r="G22" s="122">
        <v>0</v>
      </c>
      <c r="H22" s="163">
        <v>0</v>
      </c>
      <c r="I22" s="163">
        <v>0</v>
      </c>
      <c r="J22" s="163">
        <v>0</v>
      </c>
      <c r="K22" s="163">
        <v>0</v>
      </c>
      <c r="L22" s="163">
        <v>0</v>
      </c>
      <c r="M22" s="112"/>
      <c r="N22" s="112"/>
    </row>
    <row r="23" spans="1:14" ht="12.75" customHeight="1" x14ac:dyDescent="0.25">
      <c r="A23" s="112"/>
      <c r="B23" s="113">
        <f t="shared" ref="B23:B27" si="1">B22+1</f>
        <v>5</v>
      </c>
      <c r="C23" s="275" t="s">
        <v>181</v>
      </c>
      <c r="D23" s="275"/>
      <c r="E23" s="122">
        <v>0</v>
      </c>
      <c r="F23" s="122">
        <v>0</v>
      </c>
      <c r="G23" s="122">
        <v>0</v>
      </c>
      <c r="H23" s="163">
        <v>0</v>
      </c>
      <c r="I23" s="163">
        <v>0</v>
      </c>
      <c r="J23" s="163">
        <v>0</v>
      </c>
      <c r="K23" s="163">
        <v>0</v>
      </c>
      <c r="L23" s="163">
        <v>0</v>
      </c>
      <c r="M23" s="112"/>
      <c r="N23" s="112"/>
    </row>
    <row r="24" spans="1:14" ht="12.75" customHeight="1" x14ac:dyDescent="0.25">
      <c r="A24" s="112"/>
      <c r="B24" s="113">
        <f t="shared" si="1"/>
        <v>6</v>
      </c>
      <c r="C24" s="275" t="s">
        <v>182</v>
      </c>
      <c r="D24" s="275"/>
      <c r="E24" s="122">
        <v>0</v>
      </c>
      <c r="F24" s="122">
        <v>0</v>
      </c>
      <c r="G24" s="122">
        <v>0</v>
      </c>
      <c r="H24" s="163">
        <v>0</v>
      </c>
      <c r="I24" s="163">
        <v>0</v>
      </c>
      <c r="J24" s="163">
        <v>0</v>
      </c>
      <c r="K24" s="163">
        <v>0</v>
      </c>
      <c r="L24" s="163">
        <v>0</v>
      </c>
      <c r="M24" s="112"/>
      <c r="N24" s="112"/>
    </row>
    <row r="25" spans="1:14" ht="12.75" customHeight="1" x14ac:dyDescent="0.25">
      <c r="A25" s="112"/>
      <c r="B25" s="113">
        <f t="shared" si="1"/>
        <v>7</v>
      </c>
      <c r="C25" s="275" t="s">
        <v>183</v>
      </c>
      <c r="D25" s="275"/>
      <c r="E25" s="122">
        <v>0</v>
      </c>
      <c r="F25" s="122">
        <v>0</v>
      </c>
      <c r="G25" s="122">
        <v>0</v>
      </c>
      <c r="H25" s="163">
        <v>0</v>
      </c>
      <c r="I25" s="163">
        <v>0</v>
      </c>
      <c r="J25" s="163">
        <v>0</v>
      </c>
      <c r="K25" s="163">
        <v>0</v>
      </c>
      <c r="L25" s="163">
        <v>0</v>
      </c>
      <c r="M25" s="112"/>
      <c r="N25" s="112"/>
    </row>
    <row r="26" spans="1:14" ht="12.75" customHeight="1" x14ac:dyDescent="0.25">
      <c r="A26" s="112"/>
      <c r="B26" s="113">
        <f t="shared" si="1"/>
        <v>8</v>
      </c>
      <c r="C26" s="275" t="s">
        <v>184</v>
      </c>
      <c r="D26" s="275"/>
      <c r="E26" s="122">
        <v>0</v>
      </c>
      <c r="F26" s="122">
        <v>0</v>
      </c>
      <c r="G26" s="122">
        <v>0</v>
      </c>
      <c r="H26" s="163">
        <v>0</v>
      </c>
      <c r="I26" s="163">
        <v>0</v>
      </c>
      <c r="J26" s="163">
        <v>0</v>
      </c>
      <c r="K26" s="163">
        <v>0</v>
      </c>
      <c r="L26" s="163">
        <v>0</v>
      </c>
      <c r="M26" s="112"/>
      <c r="N26" s="112"/>
    </row>
    <row r="27" spans="1:14" ht="12.75" customHeight="1" x14ac:dyDescent="0.25">
      <c r="A27" s="112"/>
      <c r="B27" s="113">
        <f t="shared" si="1"/>
        <v>9</v>
      </c>
      <c r="C27" s="275" t="s">
        <v>185</v>
      </c>
      <c r="D27" s="275"/>
      <c r="E27" s="123">
        <v>0</v>
      </c>
      <c r="F27" s="123">
        <v>0</v>
      </c>
      <c r="G27" s="123">
        <v>0</v>
      </c>
      <c r="H27" s="123">
        <v>0</v>
      </c>
      <c r="I27" s="123">
        <v>0</v>
      </c>
      <c r="J27" s="123">
        <v>0</v>
      </c>
      <c r="K27" s="123">
        <v>0</v>
      </c>
      <c r="L27" s="123">
        <v>0</v>
      </c>
      <c r="M27" s="112"/>
      <c r="N27" s="112"/>
    </row>
    <row r="28" spans="1:14" ht="12.75" customHeight="1" x14ac:dyDescent="0.25">
      <c r="A28" s="112"/>
      <c r="B28" s="113">
        <f>B27+1</f>
        <v>10</v>
      </c>
      <c r="C28" s="112" t="s">
        <v>96</v>
      </c>
      <c r="D28" s="124"/>
      <c r="E28" s="125">
        <f>SUM(E21:E27)</f>
        <v>0</v>
      </c>
      <c r="F28" s="125">
        <f>SUM(F21:F27)</f>
        <v>0</v>
      </c>
      <c r="G28" s="125">
        <f t="shared" ref="G28:L28" si="2">SUM(G21:G27)</f>
        <v>0</v>
      </c>
      <c r="H28" s="164">
        <f t="shared" si="2"/>
        <v>0</v>
      </c>
      <c r="I28" s="164">
        <f t="shared" si="2"/>
        <v>0</v>
      </c>
      <c r="J28" s="164">
        <f t="shared" si="2"/>
        <v>0</v>
      </c>
      <c r="K28" s="164">
        <f t="shared" si="2"/>
        <v>0</v>
      </c>
      <c r="L28" s="164">
        <f t="shared" si="2"/>
        <v>0</v>
      </c>
      <c r="M28" s="112"/>
      <c r="N28" s="112"/>
    </row>
    <row r="29" spans="1:14" ht="12.75" customHeight="1" x14ac:dyDescent="0.25">
      <c r="A29" s="112"/>
      <c r="B29" s="113">
        <f>B28+1</f>
        <v>11</v>
      </c>
      <c r="C29" s="112" t="s">
        <v>97</v>
      </c>
      <c r="D29" s="124"/>
      <c r="E29" s="126" t="e">
        <f>E17/E28</f>
        <v>#DIV/0!</v>
      </c>
      <c r="F29" s="126" t="e">
        <f>F17/F28</f>
        <v>#DIV/0!</v>
      </c>
      <c r="G29" s="126" t="e">
        <f t="shared" ref="G29:L29" si="3">G17/G28</f>
        <v>#DIV/0!</v>
      </c>
      <c r="H29" s="126" t="e">
        <f t="shared" si="3"/>
        <v>#DIV/0!</v>
      </c>
      <c r="I29" s="126" t="e">
        <f t="shared" si="3"/>
        <v>#DIV/0!</v>
      </c>
      <c r="J29" s="126" t="e">
        <f t="shared" si="3"/>
        <v>#DIV/0!</v>
      </c>
      <c r="K29" s="126" t="e">
        <f t="shared" si="3"/>
        <v>#DIV/0!</v>
      </c>
      <c r="L29" s="126" t="e">
        <f t="shared" si="3"/>
        <v>#DIV/0!</v>
      </c>
      <c r="M29" s="112"/>
      <c r="N29" s="112" t="s">
        <v>98</v>
      </c>
    </row>
    <row r="30" spans="1:14" ht="12.75" customHeight="1" x14ac:dyDescent="0.25">
      <c r="A30" s="112"/>
      <c r="B30" s="113"/>
      <c r="C30" s="112"/>
      <c r="D30" s="124"/>
      <c r="E30" s="127"/>
      <c r="F30" s="127"/>
      <c r="G30" s="127"/>
      <c r="H30" s="165"/>
      <c r="I30" s="165"/>
      <c r="J30" s="165"/>
      <c r="K30" s="165"/>
      <c r="L30" s="165"/>
      <c r="M30" s="112"/>
      <c r="N30" s="112"/>
    </row>
    <row r="31" spans="1:14" ht="12.75" customHeight="1" x14ac:dyDescent="0.25">
      <c r="A31" s="112"/>
      <c r="B31" s="113"/>
      <c r="C31" s="111" t="s">
        <v>99</v>
      </c>
      <c r="D31" s="128"/>
      <c r="E31" s="129"/>
      <c r="F31" s="129"/>
      <c r="G31" s="129"/>
      <c r="H31" s="166"/>
      <c r="I31" s="166"/>
      <c r="J31" s="166"/>
      <c r="K31" s="166"/>
      <c r="L31" s="166"/>
      <c r="M31" s="112"/>
      <c r="N31" s="112"/>
    </row>
    <row r="32" spans="1:14" ht="12.75" customHeight="1" x14ac:dyDescent="0.25">
      <c r="A32" s="112"/>
      <c r="B32" s="113">
        <f>B29+1</f>
        <v>12</v>
      </c>
      <c r="C32" s="112" t="str">
        <f>C21</f>
        <v>Class/Cohort 1 Entering in ____(term/year)</v>
      </c>
      <c r="D32" s="130"/>
      <c r="E32" s="131">
        <v>0</v>
      </c>
      <c r="F32" s="131">
        <v>0</v>
      </c>
      <c r="G32" s="131">
        <v>0</v>
      </c>
      <c r="H32" s="131">
        <v>0</v>
      </c>
      <c r="I32" s="131">
        <v>0</v>
      </c>
      <c r="J32" s="131">
        <v>0</v>
      </c>
      <c r="K32" s="131">
        <v>0</v>
      </c>
      <c r="L32" s="131">
        <v>0</v>
      </c>
      <c r="M32" s="112"/>
      <c r="N32" s="112"/>
    </row>
    <row r="33" spans="1:14" ht="12.75" customHeight="1" x14ac:dyDescent="0.25">
      <c r="A33" s="112"/>
      <c r="B33" s="113">
        <f>B32+1</f>
        <v>13</v>
      </c>
      <c r="C33" s="112" t="str">
        <f t="shared" ref="C33:C38" si="4">C22</f>
        <v>Class/Cohort 2 Entering in ____(term/year)</v>
      </c>
      <c r="D33" s="133"/>
      <c r="E33" s="131">
        <v>0</v>
      </c>
      <c r="F33" s="131">
        <v>0</v>
      </c>
      <c r="G33" s="131">
        <v>0</v>
      </c>
      <c r="H33" s="131">
        <v>0</v>
      </c>
      <c r="I33" s="131">
        <v>0</v>
      </c>
      <c r="J33" s="131">
        <v>0</v>
      </c>
      <c r="K33" s="131">
        <v>0</v>
      </c>
      <c r="L33" s="131">
        <v>0</v>
      </c>
      <c r="M33" s="112"/>
      <c r="N33" s="112"/>
    </row>
    <row r="34" spans="1:14" ht="12.75" customHeight="1" x14ac:dyDescent="0.25">
      <c r="A34" s="112"/>
      <c r="B34" s="113">
        <f t="shared" ref="B34:B38" si="5">B33+1</f>
        <v>14</v>
      </c>
      <c r="C34" s="112" t="str">
        <f t="shared" si="4"/>
        <v>Class/Cohort 3 Entering in ____(term/year)</v>
      </c>
      <c r="D34" s="133"/>
      <c r="E34" s="131">
        <v>0</v>
      </c>
      <c r="F34" s="131">
        <v>0</v>
      </c>
      <c r="G34" s="131">
        <v>0</v>
      </c>
      <c r="H34" s="131">
        <v>0</v>
      </c>
      <c r="I34" s="131">
        <v>0</v>
      </c>
      <c r="J34" s="131">
        <v>0</v>
      </c>
      <c r="K34" s="131">
        <v>0</v>
      </c>
      <c r="L34" s="131">
        <v>0</v>
      </c>
      <c r="M34" s="112"/>
      <c r="N34" s="112"/>
    </row>
    <row r="35" spans="1:14" ht="12.75" customHeight="1" x14ac:dyDescent="0.25">
      <c r="A35" s="112"/>
      <c r="B35" s="113">
        <f t="shared" si="5"/>
        <v>15</v>
      </c>
      <c r="C35" s="112" t="str">
        <f t="shared" si="4"/>
        <v>Class/Cohort 4 Entering in ____(term/year) (if necessary)</v>
      </c>
      <c r="D35" s="133"/>
      <c r="E35" s="131">
        <v>0</v>
      </c>
      <c r="F35" s="131">
        <v>0</v>
      </c>
      <c r="G35" s="131">
        <v>0</v>
      </c>
      <c r="H35" s="131">
        <v>0</v>
      </c>
      <c r="I35" s="131">
        <v>0</v>
      </c>
      <c r="J35" s="131">
        <v>0</v>
      </c>
      <c r="K35" s="131">
        <v>0</v>
      </c>
      <c r="L35" s="131">
        <v>0</v>
      </c>
      <c r="M35" s="112"/>
      <c r="N35" s="112"/>
    </row>
    <row r="36" spans="1:14" ht="12.75" customHeight="1" x14ac:dyDescent="0.25">
      <c r="A36" s="112"/>
      <c r="B36" s="113">
        <f t="shared" si="5"/>
        <v>16</v>
      </c>
      <c r="C36" s="112" t="str">
        <f t="shared" si="4"/>
        <v>Class/Cohort 5 Entering in ____(term/year) (if necessary)</v>
      </c>
      <c r="D36" s="133"/>
      <c r="E36" s="131">
        <v>0</v>
      </c>
      <c r="F36" s="131">
        <v>0</v>
      </c>
      <c r="G36" s="131">
        <v>0</v>
      </c>
      <c r="H36" s="131">
        <v>0</v>
      </c>
      <c r="I36" s="131">
        <v>0</v>
      </c>
      <c r="J36" s="131">
        <v>0</v>
      </c>
      <c r="K36" s="131">
        <v>0</v>
      </c>
      <c r="L36" s="131">
        <v>0</v>
      </c>
      <c r="M36" s="112"/>
      <c r="N36" s="112"/>
    </row>
    <row r="37" spans="1:14" ht="12.75" customHeight="1" x14ac:dyDescent="0.25">
      <c r="A37" s="112"/>
      <c r="B37" s="113">
        <f t="shared" si="5"/>
        <v>17</v>
      </c>
      <c r="C37" s="112" t="str">
        <f t="shared" si="4"/>
        <v>Class/Cohort 6 Entering in ____(term/year) (if necessary)</v>
      </c>
      <c r="D37" s="133"/>
      <c r="E37" s="131">
        <v>0</v>
      </c>
      <c r="F37" s="131">
        <v>0</v>
      </c>
      <c r="G37" s="131">
        <v>0</v>
      </c>
      <c r="H37" s="131">
        <v>0</v>
      </c>
      <c r="I37" s="131">
        <v>0</v>
      </c>
      <c r="J37" s="131">
        <v>0</v>
      </c>
      <c r="K37" s="131">
        <v>0</v>
      </c>
      <c r="L37" s="131">
        <v>0</v>
      </c>
      <c r="M37" s="112"/>
      <c r="N37" s="112"/>
    </row>
    <row r="38" spans="1:14" ht="12.75" customHeight="1" x14ac:dyDescent="0.25">
      <c r="A38" s="112"/>
      <c r="B38" s="113">
        <f t="shared" si="5"/>
        <v>18</v>
      </c>
      <c r="C38" s="112" t="str">
        <f t="shared" si="4"/>
        <v>Class/Cohort 7 Entering in ____(term/year) (if necessary)</v>
      </c>
      <c r="D38" s="133"/>
      <c r="E38" s="132">
        <v>0</v>
      </c>
      <c r="F38" s="132">
        <v>0</v>
      </c>
      <c r="G38" s="132">
        <v>0</v>
      </c>
      <c r="H38" s="131">
        <v>0</v>
      </c>
      <c r="I38" s="131">
        <v>0</v>
      </c>
      <c r="J38" s="131">
        <v>0</v>
      </c>
      <c r="K38" s="131">
        <v>0</v>
      </c>
      <c r="L38" s="131">
        <v>0</v>
      </c>
      <c r="M38" s="112"/>
      <c r="N38" s="112"/>
    </row>
    <row r="39" spans="1:14" ht="12.75" customHeight="1" x14ac:dyDescent="0.25">
      <c r="A39" s="112"/>
      <c r="B39" s="113"/>
      <c r="C39" s="112"/>
      <c r="D39" s="124"/>
      <c r="E39" s="129"/>
      <c r="F39" s="129"/>
      <c r="G39" s="129"/>
      <c r="H39" s="166"/>
      <c r="I39" s="166"/>
      <c r="J39" s="166"/>
      <c r="K39" s="166"/>
      <c r="L39" s="166"/>
      <c r="M39" s="112"/>
      <c r="N39" s="112"/>
    </row>
    <row r="40" spans="1:14" ht="12.75" customHeight="1" x14ac:dyDescent="0.25">
      <c r="A40" s="112"/>
      <c r="B40" s="113"/>
      <c r="C40" s="111" t="s">
        <v>100</v>
      </c>
      <c r="D40" s="121"/>
      <c r="E40" s="112"/>
      <c r="F40" s="112"/>
      <c r="G40" s="112"/>
      <c r="H40" s="112"/>
      <c r="I40" s="112"/>
      <c r="J40" s="112"/>
      <c r="K40" s="112"/>
      <c r="L40" s="112"/>
      <c r="M40" s="112"/>
      <c r="N40" s="112"/>
    </row>
    <row r="41" spans="1:14" ht="12.75" customHeight="1" x14ac:dyDescent="0.25">
      <c r="A41" s="112"/>
      <c r="B41" s="113">
        <f>B38+1</f>
        <v>19</v>
      </c>
      <c r="C41" s="112" t="str">
        <f>C21</f>
        <v>Class/Cohort 1 Entering in ____(term/year)</v>
      </c>
      <c r="D41" s="112"/>
      <c r="E41" s="134">
        <f>E21*E32</f>
        <v>0</v>
      </c>
      <c r="F41" s="134">
        <f>F21*F32</f>
        <v>0</v>
      </c>
      <c r="G41" s="134">
        <f>G21*G32</f>
        <v>0</v>
      </c>
      <c r="H41" s="134">
        <f t="shared" ref="H41:L41" si="6">H21*H32</f>
        <v>0</v>
      </c>
      <c r="I41" s="134">
        <f t="shared" si="6"/>
        <v>0</v>
      </c>
      <c r="J41" s="134">
        <f t="shared" si="6"/>
        <v>0</v>
      </c>
      <c r="K41" s="134">
        <f t="shared" si="6"/>
        <v>0</v>
      </c>
      <c r="L41" s="134">
        <f t="shared" si="6"/>
        <v>0</v>
      </c>
      <c r="M41" s="112"/>
      <c r="N41" s="112"/>
    </row>
    <row r="42" spans="1:14" ht="12.75" customHeight="1" x14ac:dyDescent="0.25">
      <c r="A42" s="112"/>
      <c r="B42" s="113">
        <f>B41+1</f>
        <v>20</v>
      </c>
      <c r="C42" s="112" t="str">
        <f t="shared" ref="C42:C47" si="7">C22</f>
        <v>Class/Cohort 2 Entering in ____(term/year)</v>
      </c>
      <c r="D42" s="124"/>
      <c r="E42" s="134">
        <f>E22*E33</f>
        <v>0</v>
      </c>
      <c r="F42" s="134">
        <f>F22*F33</f>
        <v>0</v>
      </c>
      <c r="G42" s="134">
        <f t="shared" ref="G42:L42" si="8">G22*G33</f>
        <v>0</v>
      </c>
      <c r="H42" s="134">
        <f t="shared" si="8"/>
        <v>0</v>
      </c>
      <c r="I42" s="134">
        <f t="shared" si="8"/>
        <v>0</v>
      </c>
      <c r="J42" s="134">
        <f t="shared" si="8"/>
        <v>0</v>
      </c>
      <c r="K42" s="134">
        <f t="shared" si="8"/>
        <v>0</v>
      </c>
      <c r="L42" s="134">
        <f t="shared" si="8"/>
        <v>0</v>
      </c>
      <c r="M42" s="112"/>
      <c r="N42" s="112"/>
    </row>
    <row r="43" spans="1:14" ht="12.75" customHeight="1" x14ac:dyDescent="0.25">
      <c r="A43" s="112"/>
      <c r="B43" s="113">
        <f t="shared" ref="B43:B47" si="9">B42+1</f>
        <v>21</v>
      </c>
      <c r="C43" s="112" t="str">
        <f t="shared" si="7"/>
        <v>Class/Cohort 3 Entering in ____(term/year)</v>
      </c>
      <c r="D43" s="124"/>
      <c r="E43" s="134">
        <f t="shared" ref="E43:L43" si="10">E23*E34</f>
        <v>0</v>
      </c>
      <c r="F43" s="134">
        <f t="shared" si="10"/>
        <v>0</v>
      </c>
      <c r="G43" s="134">
        <f t="shared" si="10"/>
        <v>0</v>
      </c>
      <c r="H43" s="134">
        <f t="shared" si="10"/>
        <v>0</v>
      </c>
      <c r="I43" s="134">
        <f t="shared" si="10"/>
        <v>0</v>
      </c>
      <c r="J43" s="134">
        <f t="shared" si="10"/>
        <v>0</v>
      </c>
      <c r="K43" s="134">
        <f t="shared" si="10"/>
        <v>0</v>
      </c>
      <c r="L43" s="134">
        <f t="shared" si="10"/>
        <v>0</v>
      </c>
      <c r="M43" s="112"/>
      <c r="N43" s="112"/>
    </row>
    <row r="44" spans="1:14" ht="12.75" customHeight="1" x14ac:dyDescent="0.25">
      <c r="A44" s="112"/>
      <c r="B44" s="113">
        <f t="shared" si="9"/>
        <v>22</v>
      </c>
      <c r="C44" s="112" t="str">
        <f t="shared" si="7"/>
        <v>Class/Cohort 4 Entering in ____(term/year) (if necessary)</v>
      </c>
      <c r="D44" s="124"/>
      <c r="E44" s="134">
        <f t="shared" ref="E44:L44" si="11">E24*E35</f>
        <v>0</v>
      </c>
      <c r="F44" s="134">
        <f t="shared" si="11"/>
        <v>0</v>
      </c>
      <c r="G44" s="134">
        <f t="shared" si="11"/>
        <v>0</v>
      </c>
      <c r="H44" s="134">
        <f t="shared" si="11"/>
        <v>0</v>
      </c>
      <c r="I44" s="134">
        <f t="shared" si="11"/>
        <v>0</v>
      </c>
      <c r="J44" s="134">
        <f t="shared" si="11"/>
        <v>0</v>
      </c>
      <c r="K44" s="134">
        <f t="shared" si="11"/>
        <v>0</v>
      </c>
      <c r="L44" s="134">
        <f t="shared" si="11"/>
        <v>0</v>
      </c>
      <c r="M44" s="112"/>
      <c r="N44" s="112"/>
    </row>
    <row r="45" spans="1:14" ht="12.75" customHeight="1" x14ac:dyDescent="0.25">
      <c r="A45" s="112"/>
      <c r="B45" s="113">
        <f t="shared" si="9"/>
        <v>23</v>
      </c>
      <c r="C45" s="112" t="str">
        <f t="shared" si="7"/>
        <v>Class/Cohort 5 Entering in ____(term/year) (if necessary)</v>
      </c>
      <c r="D45" s="124"/>
      <c r="E45" s="134">
        <f t="shared" ref="E45:L45" si="12">E25*E36</f>
        <v>0</v>
      </c>
      <c r="F45" s="134">
        <f t="shared" si="12"/>
        <v>0</v>
      </c>
      <c r="G45" s="134">
        <f t="shared" si="12"/>
        <v>0</v>
      </c>
      <c r="H45" s="134">
        <f t="shared" si="12"/>
        <v>0</v>
      </c>
      <c r="I45" s="134">
        <f t="shared" si="12"/>
        <v>0</v>
      </c>
      <c r="J45" s="134">
        <f t="shared" si="12"/>
        <v>0</v>
      </c>
      <c r="K45" s="134">
        <f t="shared" si="12"/>
        <v>0</v>
      </c>
      <c r="L45" s="134">
        <f t="shared" si="12"/>
        <v>0</v>
      </c>
      <c r="M45" s="112"/>
      <c r="N45" s="112"/>
    </row>
    <row r="46" spans="1:14" ht="12.75" customHeight="1" x14ac:dyDescent="0.25">
      <c r="A46" s="112"/>
      <c r="B46" s="113">
        <f t="shared" si="9"/>
        <v>24</v>
      </c>
      <c r="C46" s="112" t="str">
        <f t="shared" si="7"/>
        <v>Class/Cohort 6 Entering in ____(term/year) (if necessary)</v>
      </c>
      <c r="D46" s="124"/>
      <c r="E46" s="134">
        <f t="shared" ref="E46:L46" si="13">E26*E37</f>
        <v>0</v>
      </c>
      <c r="F46" s="134">
        <f t="shared" si="13"/>
        <v>0</v>
      </c>
      <c r="G46" s="134">
        <f t="shared" si="13"/>
        <v>0</v>
      </c>
      <c r="H46" s="134">
        <f t="shared" si="13"/>
        <v>0</v>
      </c>
      <c r="I46" s="134">
        <f t="shared" si="13"/>
        <v>0</v>
      </c>
      <c r="J46" s="134">
        <f t="shared" si="13"/>
        <v>0</v>
      </c>
      <c r="K46" s="134">
        <f t="shared" si="13"/>
        <v>0</v>
      </c>
      <c r="L46" s="134">
        <f t="shared" si="13"/>
        <v>0</v>
      </c>
      <c r="M46" s="112"/>
      <c r="N46" s="112"/>
    </row>
    <row r="47" spans="1:14" ht="12.75" customHeight="1" x14ac:dyDescent="0.25">
      <c r="A47" s="112"/>
      <c r="B47" s="113">
        <f t="shared" si="9"/>
        <v>25</v>
      </c>
      <c r="C47" s="112" t="str">
        <f t="shared" si="7"/>
        <v>Class/Cohort 7 Entering in ____(term/year) (if necessary)</v>
      </c>
      <c r="D47" s="124"/>
      <c r="E47" s="135">
        <f t="shared" ref="E47:F47" si="14">E27*E38</f>
        <v>0</v>
      </c>
      <c r="F47" s="135">
        <f t="shared" si="14"/>
        <v>0</v>
      </c>
      <c r="G47" s="135">
        <f t="shared" ref="G47:L47" si="15">G27*G38</f>
        <v>0</v>
      </c>
      <c r="H47" s="135">
        <f t="shared" si="15"/>
        <v>0</v>
      </c>
      <c r="I47" s="135">
        <f t="shared" si="15"/>
        <v>0</v>
      </c>
      <c r="J47" s="135">
        <f t="shared" si="15"/>
        <v>0</v>
      </c>
      <c r="K47" s="135">
        <f t="shared" si="15"/>
        <v>0</v>
      </c>
      <c r="L47" s="135">
        <f t="shared" si="15"/>
        <v>0</v>
      </c>
      <c r="M47" s="112"/>
      <c r="N47" s="112"/>
    </row>
    <row r="48" spans="1:14" ht="12.75" customHeight="1" x14ac:dyDescent="0.25">
      <c r="A48" s="111"/>
      <c r="B48" s="119">
        <f>B47+1</f>
        <v>26</v>
      </c>
      <c r="C48" s="111" t="s">
        <v>101</v>
      </c>
      <c r="D48" s="128"/>
      <c r="E48" s="130">
        <f>SUM(E41:E47)</f>
        <v>0</v>
      </c>
      <c r="F48" s="130">
        <f>SUM(F41:F47)</f>
        <v>0</v>
      </c>
      <c r="G48" s="130">
        <f t="shared" ref="G48:L48" si="16">SUM(G41:G47)</f>
        <v>0</v>
      </c>
      <c r="H48" s="130">
        <f t="shared" si="16"/>
        <v>0</v>
      </c>
      <c r="I48" s="130">
        <f t="shared" si="16"/>
        <v>0</v>
      </c>
      <c r="J48" s="130">
        <f t="shared" si="16"/>
        <v>0</v>
      </c>
      <c r="K48" s="130">
        <f t="shared" si="16"/>
        <v>0</v>
      </c>
      <c r="L48" s="130">
        <f t="shared" si="16"/>
        <v>0</v>
      </c>
      <c r="M48" s="111"/>
      <c r="N48" s="111"/>
    </row>
    <row r="49" spans="1:14" ht="12.75" customHeight="1" x14ac:dyDescent="0.25">
      <c r="A49" s="112"/>
      <c r="B49" s="113"/>
      <c r="C49" s="136"/>
      <c r="D49" s="137"/>
      <c r="E49" s="137"/>
      <c r="F49" s="137"/>
      <c r="G49" s="137"/>
      <c r="H49" s="137"/>
      <c r="I49" s="137"/>
      <c r="J49" s="137"/>
      <c r="K49" s="137"/>
      <c r="L49" s="137"/>
      <c r="M49" s="112"/>
      <c r="N49" s="112"/>
    </row>
    <row r="50" spans="1:14" ht="12.75" customHeight="1" x14ac:dyDescent="0.25">
      <c r="A50" s="112"/>
      <c r="B50" s="113"/>
      <c r="C50" s="112" t="s">
        <v>102</v>
      </c>
      <c r="D50" s="112"/>
      <c r="E50" s="112"/>
      <c r="F50" s="112"/>
      <c r="G50" s="112"/>
      <c r="H50" s="112"/>
      <c r="I50" s="112"/>
      <c r="J50" s="112"/>
      <c r="K50" s="112"/>
      <c r="L50" s="112"/>
      <c r="M50" s="112"/>
      <c r="N50" s="112"/>
    </row>
    <row r="51" spans="1:14" ht="12.75" customHeight="1" x14ac:dyDescent="0.25">
      <c r="A51" s="138"/>
      <c r="B51" s="139"/>
      <c r="C51" s="112" t="s">
        <v>103</v>
      </c>
      <c r="D51" s="138"/>
      <c r="E51" s="138"/>
      <c r="F51" s="138"/>
      <c r="G51" s="138"/>
      <c r="H51" s="138"/>
      <c r="I51" s="138"/>
      <c r="J51" s="138"/>
      <c r="K51" s="138"/>
      <c r="L51" s="138"/>
      <c r="M51" s="138"/>
      <c r="N51" s="138"/>
    </row>
    <row r="52" spans="1:14" ht="12.75" customHeight="1" x14ac:dyDescent="0.25"/>
    <row r="53" spans="1:14" ht="12.75" customHeight="1" x14ac:dyDescent="0.25"/>
  </sheetData>
  <mergeCells count="8">
    <mergeCell ref="C25:D25"/>
    <mergeCell ref="C26:D26"/>
    <mergeCell ref="C27:D27"/>
    <mergeCell ref="A3:F3"/>
    <mergeCell ref="C21:D21"/>
    <mergeCell ref="C22:D22"/>
    <mergeCell ref="C23:D23"/>
    <mergeCell ref="C24:D24"/>
  </mergeCells>
  <pageMargins left="0.36" right="0.35"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C64EE-DEEC-45D0-8C78-464A178F537C}">
  <dimension ref="A1:K14"/>
  <sheetViews>
    <sheetView workbookViewId="0">
      <selection activeCell="B5" sqref="B5"/>
    </sheetView>
  </sheetViews>
  <sheetFormatPr defaultRowHeight="15" x14ac:dyDescent="0.2"/>
  <sheetData>
    <row r="1" spans="1:11" ht="15.75" x14ac:dyDescent="0.25">
      <c r="A1" s="248"/>
      <c r="B1" s="248"/>
      <c r="C1" s="248"/>
      <c r="D1" s="248"/>
      <c r="E1" s="185"/>
      <c r="F1" s="185"/>
      <c r="G1" s="185"/>
      <c r="I1" s="186"/>
      <c r="J1" s="277" t="s">
        <v>149</v>
      </c>
      <c r="K1" s="277"/>
    </row>
    <row r="2" spans="1:11" ht="15.75" x14ac:dyDescent="0.25">
      <c r="A2" s="185" t="s">
        <v>150</v>
      </c>
      <c r="B2" s="185" t="s">
        <v>151</v>
      </c>
      <c r="C2" s="185" t="s">
        <v>152</v>
      </c>
      <c r="D2" s="185" t="s">
        <v>153</v>
      </c>
      <c r="E2" s="185" t="s">
        <v>154</v>
      </c>
      <c r="F2" s="185"/>
      <c r="G2" s="185"/>
      <c r="H2" s="186"/>
      <c r="I2" s="187">
        <v>2018</v>
      </c>
      <c r="J2" s="187">
        <v>2020</v>
      </c>
      <c r="K2" s="187">
        <v>2022</v>
      </c>
    </row>
    <row r="3" spans="1:11" ht="15.75" x14ac:dyDescent="0.25">
      <c r="A3" s="185" t="s">
        <v>155</v>
      </c>
      <c r="B3" s="249">
        <f t="shared" ref="B3:B12" si="0">K3</f>
        <v>0.25600000000000001</v>
      </c>
      <c r="C3" s="250">
        <f>B3/2</f>
        <v>0.128</v>
      </c>
      <c r="D3" s="249">
        <f>C3</f>
        <v>0.128</v>
      </c>
      <c r="E3" s="249">
        <v>0</v>
      </c>
      <c r="F3" s="185"/>
      <c r="G3" s="185"/>
      <c r="H3" s="188" t="s">
        <v>155</v>
      </c>
      <c r="I3" s="189">
        <v>0.24146378338107374</v>
      </c>
      <c r="J3" s="190">
        <v>0.251</v>
      </c>
      <c r="K3" s="251">
        <v>0.25600000000000001</v>
      </c>
    </row>
    <row r="4" spans="1:11" ht="15.75" x14ac:dyDescent="0.25">
      <c r="A4" s="185" t="s">
        <v>156</v>
      </c>
      <c r="B4" s="249">
        <f t="shared" si="0"/>
        <v>0.32900000000000001</v>
      </c>
      <c r="C4" s="249">
        <f t="shared" ref="C4:C10" si="1">B4/2</f>
        <v>0.16450000000000001</v>
      </c>
      <c r="D4" s="249">
        <f>C4</f>
        <v>0.16450000000000001</v>
      </c>
      <c r="E4" s="249">
        <v>0</v>
      </c>
      <c r="F4" s="185"/>
      <c r="G4" s="185"/>
      <c r="H4" s="191" t="s">
        <v>156</v>
      </c>
      <c r="I4" s="192">
        <v>0.31278072244079297</v>
      </c>
      <c r="J4" s="193">
        <v>0.32600000000000001</v>
      </c>
      <c r="K4" s="252">
        <v>0.32900000000000001</v>
      </c>
    </row>
    <row r="5" spans="1:11" ht="15.75" x14ac:dyDescent="0.25">
      <c r="A5" s="185" t="s">
        <v>157</v>
      </c>
      <c r="B5" s="249">
        <f t="shared" si="0"/>
        <v>0.39400000000000002</v>
      </c>
      <c r="C5" s="249">
        <f t="shared" si="1"/>
        <v>0.19700000000000001</v>
      </c>
      <c r="D5" s="249">
        <f t="shared" ref="D5:D12" si="2">C5</f>
        <v>0.19700000000000001</v>
      </c>
      <c r="E5" s="249">
        <v>0</v>
      </c>
      <c r="F5" s="185"/>
      <c r="G5" s="185"/>
      <c r="H5" s="188" t="s">
        <v>157</v>
      </c>
      <c r="I5" s="189">
        <v>0.36535927741352625</v>
      </c>
      <c r="J5" s="190">
        <v>0.374</v>
      </c>
      <c r="K5" s="251">
        <v>0.39400000000000002</v>
      </c>
    </row>
    <row r="6" spans="1:11" ht="15.75" x14ac:dyDescent="0.25">
      <c r="A6" s="185" t="s">
        <v>158</v>
      </c>
      <c r="B6" s="249">
        <f t="shared" si="0"/>
        <v>0.27</v>
      </c>
      <c r="C6" s="249">
        <f t="shared" si="1"/>
        <v>0.13500000000000001</v>
      </c>
      <c r="D6" s="249">
        <f t="shared" si="2"/>
        <v>0.13500000000000001</v>
      </c>
      <c r="E6" s="249">
        <v>0</v>
      </c>
      <c r="F6" s="185"/>
      <c r="G6" s="185"/>
      <c r="H6" s="191" t="s">
        <v>158</v>
      </c>
      <c r="I6" s="192">
        <v>0.24919167394401912</v>
      </c>
      <c r="J6" s="193">
        <v>0.25900000000000001</v>
      </c>
      <c r="K6" s="252">
        <v>0.27</v>
      </c>
    </row>
    <row r="7" spans="1:11" ht="15.75" x14ac:dyDescent="0.25">
      <c r="A7" s="185" t="s">
        <v>159</v>
      </c>
      <c r="B7" s="249">
        <f t="shared" si="0"/>
        <v>0.73299999999999998</v>
      </c>
      <c r="C7" s="249">
        <f t="shared" si="1"/>
        <v>0.36649999999999999</v>
      </c>
      <c r="D7" s="249">
        <f t="shared" si="2"/>
        <v>0.36649999999999999</v>
      </c>
      <c r="E7" s="249">
        <v>0</v>
      </c>
      <c r="F7" s="185"/>
      <c r="G7" s="185"/>
      <c r="H7" s="188" t="s">
        <v>159</v>
      </c>
      <c r="I7" s="189">
        <v>0.64340333605276123</v>
      </c>
      <c r="J7" s="190">
        <v>0.69899999999999995</v>
      </c>
      <c r="K7" s="251">
        <v>0.73299999999999998</v>
      </c>
    </row>
    <row r="8" spans="1:11" ht="15.75" x14ac:dyDescent="0.25">
      <c r="A8" s="185" t="s">
        <v>160</v>
      </c>
      <c r="B8" s="249">
        <f t="shared" si="0"/>
        <v>0.36</v>
      </c>
      <c r="C8" s="249">
        <f t="shared" si="1"/>
        <v>0.18</v>
      </c>
      <c r="D8" s="249">
        <f t="shared" si="2"/>
        <v>0.18</v>
      </c>
      <c r="E8" s="249">
        <v>0</v>
      </c>
      <c r="F8" s="185"/>
      <c r="G8" s="185"/>
      <c r="H8" s="191" t="s">
        <v>160</v>
      </c>
      <c r="I8" s="192">
        <v>0.33702084247344061</v>
      </c>
      <c r="J8" s="193">
        <v>0.36599999999999999</v>
      </c>
      <c r="K8" s="252">
        <v>0.36</v>
      </c>
    </row>
    <row r="9" spans="1:11" ht="15.75" x14ac:dyDescent="0.25">
      <c r="A9" s="185" t="s">
        <v>161</v>
      </c>
      <c r="B9" s="249">
        <f t="shared" si="0"/>
        <v>0.39300000000000002</v>
      </c>
      <c r="C9" s="249">
        <f t="shared" si="1"/>
        <v>0.19650000000000001</v>
      </c>
      <c r="D9" s="249">
        <f t="shared" si="2"/>
        <v>0.19650000000000001</v>
      </c>
      <c r="E9" s="249">
        <v>0</v>
      </c>
      <c r="F9" s="185"/>
      <c r="G9" s="185"/>
      <c r="H9" s="188" t="s">
        <v>161</v>
      </c>
      <c r="I9" s="189">
        <v>0.37997284139742032</v>
      </c>
      <c r="J9" s="190">
        <v>0.39500000000000002</v>
      </c>
      <c r="K9" s="251">
        <v>0.39300000000000002</v>
      </c>
    </row>
    <row r="10" spans="1:11" ht="15.75" x14ac:dyDescent="0.25">
      <c r="A10" s="185" t="s">
        <v>162</v>
      </c>
      <c r="B10" s="249">
        <f t="shared" si="0"/>
        <v>0.377</v>
      </c>
      <c r="C10" s="249">
        <f t="shared" si="1"/>
        <v>0.1885</v>
      </c>
      <c r="D10" s="249">
        <f t="shared" si="2"/>
        <v>0.1885</v>
      </c>
      <c r="E10" s="249">
        <v>0</v>
      </c>
      <c r="F10" s="185"/>
      <c r="G10" s="185"/>
      <c r="H10" s="191" t="s">
        <v>162</v>
      </c>
      <c r="I10" s="192">
        <v>0.42202277507940006</v>
      </c>
      <c r="J10" s="193">
        <v>0.433</v>
      </c>
      <c r="K10" s="252">
        <v>0.377</v>
      </c>
    </row>
    <row r="11" spans="1:11" ht="15.75" x14ac:dyDescent="0.25">
      <c r="A11" s="185" t="s">
        <v>163</v>
      </c>
      <c r="B11" s="249">
        <f t="shared" si="0"/>
        <v>0.33300000000000002</v>
      </c>
      <c r="C11" s="249">
        <f>B11/2</f>
        <v>0.16650000000000001</v>
      </c>
      <c r="D11" s="249">
        <f t="shared" si="2"/>
        <v>0.16650000000000001</v>
      </c>
      <c r="E11" s="249">
        <v>0</v>
      </c>
      <c r="F11" s="185"/>
      <c r="G11" s="185"/>
      <c r="H11" s="188" t="s">
        <v>163</v>
      </c>
      <c r="I11" s="189">
        <v>0.26731406158894155</v>
      </c>
      <c r="J11" s="190">
        <v>0.28799999999999998</v>
      </c>
      <c r="K11" s="251">
        <v>0.33300000000000002</v>
      </c>
    </row>
    <row r="12" spans="1:11" ht="15.75" x14ac:dyDescent="0.25">
      <c r="A12" s="185" t="s">
        <v>164</v>
      </c>
      <c r="B12" s="249">
        <f t="shared" si="0"/>
        <v>0.35199999999999998</v>
      </c>
      <c r="C12" s="249">
        <f>B12/2</f>
        <v>0.17599999999999999</v>
      </c>
      <c r="D12" s="249">
        <f t="shared" si="2"/>
        <v>0.17599999999999999</v>
      </c>
      <c r="E12" s="249">
        <v>0</v>
      </c>
      <c r="F12" s="185"/>
      <c r="G12" s="185"/>
      <c r="H12" s="194" t="s">
        <v>164</v>
      </c>
      <c r="I12" s="195">
        <v>0.34784267375567779</v>
      </c>
      <c r="J12" s="193">
        <v>0.34699999999999998</v>
      </c>
      <c r="K12" s="252">
        <v>0.35199999999999998</v>
      </c>
    </row>
    <row r="13" spans="1:11" ht="15.75" x14ac:dyDescent="0.25">
      <c r="A13" s="185"/>
      <c r="B13" s="185"/>
      <c r="C13" s="185"/>
      <c r="D13" s="185"/>
      <c r="E13" s="185"/>
      <c r="F13" s="185"/>
      <c r="G13" s="185"/>
      <c r="H13" s="185"/>
      <c r="I13" s="186"/>
    </row>
    <row r="14" spans="1:11" ht="15.75" x14ac:dyDescent="0.25">
      <c r="A14" s="253" t="s">
        <v>207</v>
      </c>
      <c r="B14" s="254"/>
      <c r="C14" s="254"/>
      <c r="D14" s="185"/>
      <c r="E14" s="185"/>
      <c r="F14" s="185"/>
      <c r="G14" s="185"/>
      <c r="H14" s="185"/>
      <c r="I14" s="186"/>
    </row>
  </sheetData>
  <mergeCells count="1">
    <mergeCell ref="J1:K1"/>
  </mergeCell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7"/>
  <sheetViews>
    <sheetView topLeftCell="A19" workbookViewId="0">
      <selection activeCell="A48" sqref="A48"/>
    </sheetView>
  </sheetViews>
  <sheetFormatPr defaultRowHeight="15" x14ac:dyDescent="0.2"/>
  <cols>
    <col min="1" max="1" width="139.33203125" style="174" customWidth="1"/>
    <col min="2" max="16384" width="8.88671875" style="174"/>
  </cols>
  <sheetData>
    <row r="1" spans="1:3" x14ac:dyDescent="0.2">
      <c r="A1" s="173" t="s">
        <v>116</v>
      </c>
    </row>
    <row r="2" spans="1:3" x14ac:dyDescent="0.2">
      <c r="A2" s="175"/>
    </row>
    <row r="3" spans="1:3" x14ac:dyDescent="0.2">
      <c r="A3" s="176" t="s">
        <v>117</v>
      </c>
    </row>
    <row r="4" spans="1:3" x14ac:dyDescent="0.2">
      <c r="A4" s="177"/>
    </row>
    <row r="5" spans="1:3" x14ac:dyDescent="0.2">
      <c r="A5" s="176" t="s">
        <v>221</v>
      </c>
    </row>
    <row r="6" spans="1:3" x14ac:dyDescent="0.2">
      <c r="A6" s="177"/>
    </row>
    <row r="7" spans="1:3" x14ac:dyDescent="0.2">
      <c r="A7" s="176" t="s">
        <v>222</v>
      </c>
    </row>
    <row r="8" spans="1:3" x14ac:dyDescent="0.2">
      <c r="A8" s="177"/>
    </row>
    <row r="9" spans="1:3" x14ac:dyDescent="0.2">
      <c r="A9" s="176" t="s">
        <v>223</v>
      </c>
    </row>
    <row r="10" spans="1:3" x14ac:dyDescent="0.2">
      <c r="A10" s="177"/>
    </row>
    <row r="11" spans="1:3" x14ac:dyDescent="0.2">
      <c r="A11" s="176" t="s">
        <v>118</v>
      </c>
    </row>
    <row r="12" spans="1:3" x14ac:dyDescent="0.2">
      <c r="A12" s="175"/>
    </row>
    <row r="13" spans="1:3" x14ac:dyDescent="0.2">
      <c r="A13" s="176" t="s">
        <v>215</v>
      </c>
      <c r="C13" s="197"/>
    </row>
    <row r="14" spans="1:3" x14ac:dyDescent="0.2">
      <c r="A14" s="178" t="s">
        <v>224</v>
      </c>
      <c r="C14" s="197"/>
    </row>
    <row r="15" spans="1:3" x14ac:dyDescent="0.2">
      <c r="A15" s="178" t="s">
        <v>169</v>
      </c>
      <c r="B15" s="200"/>
      <c r="C15" s="197"/>
    </row>
    <row r="16" spans="1:3" x14ac:dyDescent="0.2">
      <c r="A16" s="178" t="s">
        <v>226</v>
      </c>
      <c r="B16" s="200"/>
      <c r="C16" s="197"/>
    </row>
    <row r="17" spans="1:2" x14ac:dyDescent="0.2">
      <c r="A17" s="178" t="s">
        <v>141</v>
      </c>
      <c r="B17" s="198"/>
    </row>
    <row r="18" spans="1:2" x14ac:dyDescent="0.2">
      <c r="A18" s="258" t="s">
        <v>225</v>
      </c>
      <c r="B18" s="200"/>
    </row>
    <row r="19" spans="1:2" x14ac:dyDescent="0.2">
      <c r="A19" s="178" t="s">
        <v>227</v>
      </c>
      <c r="B19" s="200"/>
    </row>
    <row r="20" spans="1:2" x14ac:dyDescent="0.2">
      <c r="A20" s="178" t="s">
        <v>228</v>
      </c>
      <c r="B20" s="200"/>
    </row>
    <row r="21" spans="1:2" x14ac:dyDescent="0.2">
      <c r="A21" s="178" t="s">
        <v>229</v>
      </c>
    </row>
    <row r="22" spans="1:2" x14ac:dyDescent="0.2">
      <c r="A22" s="178" t="s">
        <v>165</v>
      </c>
    </row>
    <row r="23" spans="1:2" x14ac:dyDescent="0.2">
      <c r="A23" s="178"/>
      <c r="B23" s="199"/>
    </row>
    <row r="24" spans="1:2" x14ac:dyDescent="0.2">
      <c r="A24" s="176" t="s">
        <v>119</v>
      </c>
    </row>
    <row r="25" spans="1:2" x14ac:dyDescent="0.2">
      <c r="A25" s="178" t="s">
        <v>130</v>
      </c>
    </row>
    <row r="26" spans="1:2" x14ac:dyDescent="0.2">
      <c r="A26" s="178"/>
    </row>
    <row r="27" spans="1:2" x14ac:dyDescent="0.2">
      <c r="A27" s="176" t="s">
        <v>120</v>
      </c>
    </row>
    <row r="28" spans="1:2" x14ac:dyDescent="0.2">
      <c r="A28" s="178" t="s">
        <v>191</v>
      </c>
    </row>
    <row r="29" spans="1:2" x14ac:dyDescent="0.2">
      <c r="A29" s="178" t="s">
        <v>142</v>
      </c>
    </row>
    <row r="30" spans="1:2" x14ac:dyDescent="0.2">
      <c r="A30" s="196" t="s">
        <v>216</v>
      </c>
    </row>
    <row r="31" spans="1:2" x14ac:dyDescent="0.2">
      <c r="A31" s="196" t="s">
        <v>217</v>
      </c>
    </row>
    <row r="32" spans="1:2" x14ac:dyDescent="0.2">
      <c r="A32" s="196" t="s">
        <v>218</v>
      </c>
    </row>
    <row r="33" spans="1:1" x14ac:dyDescent="0.2">
      <c r="A33" s="179" t="s">
        <v>121</v>
      </c>
    </row>
    <row r="34" spans="1:1" x14ac:dyDescent="0.2">
      <c r="A34" s="178" t="s">
        <v>122</v>
      </c>
    </row>
    <row r="35" spans="1:1" x14ac:dyDescent="0.2">
      <c r="A35" s="178"/>
    </row>
    <row r="36" spans="1:1" x14ac:dyDescent="0.2">
      <c r="A36" s="176" t="s">
        <v>123</v>
      </c>
    </row>
    <row r="37" spans="1:1" x14ac:dyDescent="0.2">
      <c r="A37" s="178" t="s">
        <v>124</v>
      </c>
    </row>
    <row r="38" spans="1:1" x14ac:dyDescent="0.2">
      <c r="A38" s="178" t="s">
        <v>143</v>
      </c>
    </row>
    <row r="39" spans="1:1" x14ac:dyDescent="0.2">
      <c r="A39" s="178" t="s">
        <v>125</v>
      </c>
    </row>
    <row r="40" spans="1:1" x14ac:dyDescent="0.2">
      <c r="A40" s="178" t="s">
        <v>144</v>
      </c>
    </row>
    <row r="41" spans="1:1" x14ac:dyDescent="0.2">
      <c r="A41" s="180" t="s">
        <v>126</v>
      </c>
    </row>
    <row r="42" spans="1:1" x14ac:dyDescent="0.2">
      <c r="A42" s="175"/>
    </row>
    <row r="43" spans="1:1" x14ac:dyDescent="0.2">
      <c r="A43" s="176" t="s">
        <v>127</v>
      </c>
    </row>
    <row r="44" spans="1:1" x14ac:dyDescent="0.2">
      <c r="A44" s="178" t="s">
        <v>128</v>
      </c>
    </row>
    <row r="45" spans="1:1" x14ac:dyDescent="0.2">
      <c r="A45" s="178" t="s">
        <v>145</v>
      </c>
    </row>
    <row r="46" spans="1:1" x14ac:dyDescent="0.2">
      <c r="A46" s="177" t="s">
        <v>129</v>
      </c>
    </row>
    <row r="47" spans="1:1" x14ac:dyDescent="0.2">
      <c r="A47" s="175"/>
    </row>
  </sheetData>
  <hyperlinks>
    <hyperlink ref="A18" r:id="rId1" xr:uid="{00000000-0004-0000-0300-000000000000}"/>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SSGPDP Bgt Template-New Pgrms</vt:lpstr>
      <vt:lpstr>Enrollment-New Programs</vt:lpstr>
      <vt:lpstr>IDC rate</vt:lpstr>
      <vt:lpstr>Planning Assumptions &amp; Inst</vt:lpstr>
      <vt:lpstr>'Planning Assumptions &amp; Inst'!_ftn1</vt:lpstr>
      <vt:lpstr>'Planning Assumptions &amp; Inst'!_ftnref1</vt:lpstr>
      <vt:lpstr>'Enrollment-New Programs'!Print_Area</vt:lpstr>
      <vt:lpstr>'SSGPDP Bgt Template-New Pgrms'!Print_Area</vt:lpstr>
      <vt:lpstr>'SSGPDP Bgt Template-New Pgrms'!Print_Titles</vt:lpstr>
    </vt:vector>
  </TitlesOfParts>
  <Company>Office of Information Technology UC Irvine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Mizumoto</dc:creator>
  <cp:lastModifiedBy>Anjali Mathuria</cp:lastModifiedBy>
  <cp:lastPrinted>2018-11-15T21:17:05Z</cp:lastPrinted>
  <dcterms:created xsi:type="dcterms:W3CDTF">2014-10-27T14:18:31Z</dcterms:created>
  <dcterms:modified xsi:type="dcterms:W3CDTF">2024-01-22T18:21:01Z</dcterms:modified>
</cp:coreProperties>
</file>